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mcelhaneys\Dropbox (SWOSU)\Accessibility Docs\Accreditation\"/>
    </mc:Choice>
  </mc:AlternateContent>
  <xr:revisionPtr revIDLastSave="0" documentId="8_{08C230C4-A57D-433D-A78C-3A123AD7323D}" xr6:coauthVersionLast="47" xr6:coauthVersionMax="47" xr10:uidLastSave="{00000000-0000-0000-0000-000000000000}"/>
  <bookViews>
    <workbookView xWindow="-28920" yWindow="-120" windowWidth="29040" windowHeight="15840" activeTab="2" xr2:uid="{00000000-000D-0000-FFFF-FFFF00000000}"/>
  </bookViews>
  <sheets>
    <sheet name="Item Analysis" sheetId="5" r:id="rId1"/>
    <sheet name="Textual" sheetId="4" state="hidden" r:id="rId2"/>
    <sheet name="Numeric" sheetId="6" r:id="rId3"/>
  </sheets>
  <definedNames>
    <definedName name="SCP27B2" localSheetId="0">'Item Analysis'!$A$6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1" i="5" l="1"/>
  <c r="C62" i="5"/>
  <c r="C63" i="5"/>
  <c r="C58" i="5"/>
  <c r="C57" i="5"/>
  <c r="C56" i="5"/>
  <c r="C53" i="5"/>
  <c r="C52" i="5"/>
  <c r="C51" i="5"/>
  <c r="C47" i="5"/>
  <c r="C46" i="5"/>
  <c r="C45" i="5"/>
  <c r="C40" i="5"/>
  <c r="C41" i="5" s="1"/>
  <c r="D39" i="5" s="1"/>
  <c r="C39" i="5"/>
  <c r="C38" i="5"/>
  <c r="C35" i="5"/>
  <c r="C34" i="5"/>
  <c r="C33" i="5"/>
  <c r="C30" i="5"/>
  <c r="C29" i="5"/>
  <c r="C28" i="5"/>
  <c r="C24" i="5"/>
  <c r="C23" i="5"/>
  <c r="C22" i="5"/>
  <c r="C19" i="5"/>
  <c r="C18" i="5"/>
  <c r="C17" i="5"/>
  <c r="C14" i="5"/>
  <c r="C13" i="5"/>
  <c r="C12" i="5"/>
  <c r="C9" i="5"/>
  <c r="C8" i="5"/>
  <c r="C7" i="5"/>
  <c r="B8" i="6"/>
  <c r="C8" i="6"/>
  <c r="D8" i="6"/>
  <c r="E8" i="6"/>
  <c r="F8" i="6"/>
  <c r="G8" i="6"/>
  <c r="H8" i="6"/>
  <c r="I8" i="6"/>
  <c r="J8" i="6"/>
  <c r="K8" i="6"/>
  <c r="L8" i="6"/>
  <c r="B9" i="6"/>
  <c r="C9" i="6"/>
  <c r="D9" i="6"/>
  <c r="E9" i="6"/>
  <c r="F9" i="6"/>
  <c r="G9" i="6"/>
  <c r="H9" i="6"/>
  <c r="I9" i="6"/>
  <c r="J9" i="6"/>
  <c r="K9" i="6"/>
  <c r="L9" i="6"/>
  <c r="B10" i="6"/>
  <c r="C10" i="6"/>
  <c r="D10" i="6"/>
  <c r="E10" i="6"/>
  <c r="F10" i="6"/>
  <c r="G10" i="6"/>
  <c r="H10" i="6"/>
  <c r="I10" i="6"/>
  <c r="J10" i="6"/>
  <c r="K10" i="6"/>
  <c r="L10" i="6"/>
  <c r="B11" i="6"/>
  <c r="C11" i="6"/>
  <c r="D11" i="6"/>
  <c r="E11" i="6"/>
  <c r="F11" i="6"/>
  <c r="G11" i="6"/>
  <c r="H11" i="6"/>
  <c r="I11" i="6"/>
  <c r="J11" i="6"/>
  <c r="K11" i="6"/>
  <c r="L11" i="6"/>
  <c r="B12" i="6"/>
  <c r="C12" i="6"/>
  <c r="D12" i="6"/>
  <c r="E12" i="6"/>
  <c r="F12" i="6"/>
  <c r="G12" i="6"/>
  <c r="H12" i="6"/>
  <c r="I12" i="6"/>
  <c r="J12" i="6"/>
  <c r="K12" i="6"/>
  <c r="L12" i="6"/>
  <c r="B13" i="6"/>
  <c r="C13" i="6"/>
  <c r="D13" i="6"/>
  <c r="E13" i="6"/>
  <c r="F13" i="6"/>
  <c r="G13" i="6"/>
  <c r="H13" i="6"/>
  <c r="I13" i="6"/>
  <c r="J13" i="6"/>
  <c r="K13" i="6"/>
  <c r="L13" i="6"/>
  <c r="B14" i="6"/>
  <c r="C14" i="6"/>
  <c r="D14" i="6"/>
  <c r="E14" i="6"/>
  <c r="F14" i="6"/>
  <c r="G14" i="6"/>
  <c r="H14" i="6"/>
  <c r="I14" i="6"/>
  <c r="J14" i="6"/>
  <c r="K14" i="6"/>
  <c r="L14" i="6"/>
  <c r="B15" i="6"/>
  <c r="C15" i="6"/>
  <c r="D15" i="6"/>
  <c r="E15" i="6"/>
  <c r="F15" i="6"/>
  <c r="G15" i="6"/>
  <c r="H15" i="6"/>
  <c r="I15" i="6"/>
  <c r="J15" i="6"/>
  <c r="K15" i="6"/>
  <c r="L15" i="6"/>
  <c r="B16" i="6"/>
  <c r="C16" i="6"/>
  <c r="D16" i="6"/>
  <c r="E16" i="6"/>
  <c r="F16" i="6"/>
  <c r="G16" i="6"/>
  <c r="H16" i="6"/>
  <c r="I16" i="6"/>
  <c r="J16" i="6"/>
  <c r="K16" i="6"/>
  <c r="L16" i="6"/>
  <c r="B17" i="6"/>
  <c r="C17" i="6"/>
  <c r="D17" i="6"/>
  <c r="E17" i="6"/>
  <c r="F17" i="6"/>
  <c r="G17" i="6"/>
  <c r="H17" i="6"/>
  <c r="I17" i="6"/>
  <c r="J17" i="6"/>
  <c r="K17" i="6"/>
  <c r="L17" i="6"/>
  <c r="B18" i="6"/>
  <c r="C18" i="6"/>
  <c r="D18" i="6"/>
  <c r="E18" i="6"/>
  <c r="F18" i="6"/>
  <c r="G18" i="6"/>
  <c r="H18" i="6"/>
  <c r="I18" i="6"/>
  <c r="J18" i="6"/>
  <c r="K18" i="6"/>
  <c r="L18" i="6"/>
  <c r="B19" i="6"/>
  <c r="C19" i="6"/>
  <c r="D19" i="6"/>
  <c r="E19" i="6"/>
  <c r="F19" i="6"/>
  <c r="G19" i="6"/>
  <c r="H19" i="6"/>
  <c r="I19" i="6"/>
  <c r="J19" i="6"/>
  <c r="K19" i="6"/>
  <c r="L19" i="6"/>
  <c r="B20" i="6"/>
  <c r="C20" i="6"/>
  <c r="D20" i="6"/>
  <c r="E20" i="6"/>
  <c r="F20" i="6"/>
  <c r="G20" i="6"/>
  <c r="H20" i="6"/>
  <c r="I20" i="6"/>
  <c r="J20" i="6"/>
  <c r="K20" i="6"/>
  <c r="L20" i="6"/>
  <c r="B21" i="6"/>
  <c r="C21" i="6"/>
  <c r="D21" i="6"/>
  <c r="E21" i="6"/>
  <c r="F21" i="6"/>
  <c r="G21" i="6"/>
  <c r="H21" i="6"/>
  <c r="I21" i="6"/>
  <c r="J21" i="6"/>
  <c r="K21" i="6"/>
  <c r="L21" i="6"/>
  <c r="B22" i="6"/>
  <c r="C22" i="6"/>
  <c r="D22" i="6"/>
  <c r="E22" i="6"/>
  <c r="F22" i="6"/>
  <c r="G22" i="6"/>
  <c r="H22" i="6"/>
  <c r="I22" i="6"/>
  <c r="J22" i="6"/>
  <c r="K22" i="6"/>
  <c r="L22" i="6"/>
  <c r="B23" i="6"/>
  <c r="C23" i="6"/>
  <c r="D23" i="6"/>
  <c r="E23" i="6"/>
  <c r="F23" i="6"/>
  <c r="G23" i="6"/>
  <c r="H23" i="6"/>
  <c r="I23" i="6"/>
  <c r="J23" i="6"/>
  <c r="K23" i="6"/>
  <c r="L23" i="6"/>
  <c r="B24" i="6"/>
  <c r="C24" i="6"/>
  <c r="D24" i="6"/>
  <c r="E24" i="6"/>
  <c r="F24" i="6"/>
  <c r="G24" i="6"/>
  <c r="H24" i="6"/>
  <c r="I24" i="6"/>
  <c r="J24" i="6"/>
  <c r="K24" i="6"/>
  <c r="L24" i="6"/>
  <c r="B25" i="6"/>
  <c r="C25" i="6"/>
  <c r="D25" i="6"/>
  <c r="E25" i="6"/>
  <c r="F25" i="6"/>
  <c r="G25" i="6"/>
  <c r="H25" i="6"/>
  <c r="I25" i="6"/>
  <c r="J25" i="6"/>
  <c r="K25" i="6"/>
  <c r="L25" i="6"/>
  <c r="B26" i="6"/>
  <c r="C26" i="6"/>
  <c r="D26" i="6"/>
  <c r="E26" i="6"/>
  <c r="F26" i="6"/>
  <c r="G26" i="6"/>
  <c r="H26" i="6"/>
  <c r="I26" i="6"/>
  <c r="J26" i="6"/>
  <c r="K26" i="6"/>
  <c r="L26" i="6"/>
  <c r="B27" i="6"/>
  <c r="C27" i="6"/>
  <c r="D27" i="6"/>
  <c r="E27" i="6"/>
  <c r="F27" i="6"/>
  <c r="G27" i="6"/>
  <c r="H27" i="6"/>
  <c r="I27" i="6"/>
  <c r="J27" i="6"/>
  <c r="K27" i="6"/>
  <c r="L27" i="6"/>
  <c r="B28" i="6"/>
  <c r="C28" i="6"/>
  <c r="D28" i="6"/>
  <c r="E28" i="6"/>
  <c r="F28" i="6"/>
  <c r="G28" i="6"/>
  <c r="H28" i="6"/>
  <c r="I28" i="6"/>
  <c r="J28" i="6"/>
  <c r="K28" i="6"/>
  <c r="L28" i="6"/>
  <c r="B29" i="6"/>
  <c r="C29" i="6"/>
  <c r="D29" i="6"/>
  <c r="E29" i="6"/>
  <c r="F29" i="6"/>
  <c r="G29" i="6"/>
  <c r="H29" i="6"/>
  <c r="I29" i="6"/>
  <c r="J29" i="6"/>
  <c r="K29" i="6"/>
  <c r="L29" i="6"/>
  <c r="B30" i="6"/>
  <c r="C30" i="6"/>
  <c r="D30" i="6"/>
  <c r="E30" i="6"/>
  <c r="F30" i="6"/>
  <c r="G30" i="6"/>
  <c r="H30" i="6"/>
  <c r="I30" i="6"/>
  <c r="J30" i="6"/>
  <c r="K30" i="6"/>
  <c r="L30" i="6"/>
  <c r="B31" i="6"/>
  <c r="C31" i="6"/>
  <c r="D31" i="6"/>
  <c r="E31" i="6"/>
  <c r="F31" i="6"/>
  <c r="G31" i="6"/>
  <c r="H31" i="6"/>
  <c r="I31" i="6"/>
  <c r="J31" i="6"/>
  <c r="K31" i="6"/>
  <c r="L31" i="6"/>
  <c r="B32" i="6"/>
  <c r="C32" i="6"/>
  <c r="D32" i="6"/>
  <c r="E32" i="6"/>
  <c r="F32" i="6"/>
  <c r="G32" i="6"/>
  <c r="H32" i="6"/>
  <c r="I32" i="6"/>
  <c r="J32" i="6"/>
  <c r="K32" i="6"/>
  <c r="L32" i="6"/>
  <c r="B33" i="6"/>
  <c r="C33" i="6"/>
  <c r="D33" i="6"/>
  <c r="E33" i="6"/>
  <c r="F33" i="6"/>
  <c r="G33" i="6"/>
  <c r="H33" i="6"/>
  <c r="I33" i="6"/>
  <c r="J33" i="6"/>
  <c r="K33" i="6"/>
  <c r="L33" i="6"/>
  <c r="B34" i="6"/>
  <c r="C34" i="6"/>
  <c r="D34" i="6"/>
  <c r="E34" i="6"/>
  <c r="F34" i="6"/>
  <c r="G34" i="6"/>
  <c r="H34" i="6"/>
  <c r="I34" i="6"/>
  <c r="J34" i="6"/>
  <c r="K34" i="6"/>
  <c r="L34" i="6"/>
  <c r="B35" i="6"/>
  <c r="C35" i="6"/>
  <c r="D35" i="6"/>
  <c r="E35" i="6"/>
  <c r="F35" i="6"/>
  <c r="G35" i="6"/>
  <c r="H35" i="6"/>
  <c r="I35" i="6"/>
  <c r="J35" i="6"/>
  <c r="K35" i="6"/>
  <c r="L35" i="6"/>
  <c r="B36" i="6"/>
  <c r="C36" i="6"/>
  <c r="D36" i="6"/>
  <c r="E36" i="6"/>
  <c r="F36" i="6"/>
  <c r="G36" i="6"/>
  <c r="H36" i="6"/>
  <c r="I36" i="6"/>
  <c r="J36" i="6"/>
  <c r="K36" i="6"/>
  <c r="L36" i="6"/>
  <c r="B37" i="6"/>
  <c r="C37" i="6"/>
  <c r="D37" i="6"/>
  <c r="E37" i="6"/>
  <c r="F37" i="6"/>
  <c r="G37" i="6"/>
  <c r="H37" i="6"/>
  <c r="I37" i="6"/>
  <c r="J37" i="6"/>
  <c r="K37" i="6"/>
  <c r="L37" i="6"/>
  <c r="B38" i="6"/>
  <c r="C38" i="6"/>
  <c r="D38" i="6"/>
  <c r="E38" i="6"/>
  <c r="F38" i="6"/>
  <c r="G38" i="6"/>
  <c r="H38" i="6"/>
  <c r="I38" i="6"/>
  <c r="J38" i="6"/>
  <c r="K38" i="6"/>
  <c r="L38" i="6"/>
  <c r="B39" i="6"/>
  <c r="C39" i="6"/>
  <c r="D39" i="6"/>
  <c r="E39" i="6"/>
  <c r="F39" i="6"/>
  <c r="G39" i="6"/>
  <c r="H39" i="6"/>
  <c r="I39" i="6"/>
  <c r="J39" i="6"/>
  <c r="K39" i="6"/>
  <c r="L39" i="6"/>
  <c r="B40" i="6"/>
  <c r="C40" i="6"/>
  <c r="D40" i="6"/>
  <c r="E40" i="6"/>
  <c r="F40" i="6"/>
  <c r="G40" i="6"/>
  <c r="H40" i="6"/>
  <c r="I40" i="6"/>
  <c r="J40" i="6"/>
  <c r="K40" i="6"/>
  <c r="L40" i="6"/>
  <c r="B41" i="6"/>
  <c r="C41" i="6"/>
  <c r="D41" i="6"/>
  <c r="E41" i="6"/>
  <c r="F41" i="6"/>
  <c r="G41" i="6"/>
  <c r="H41" i="6"/>
  <c r="I41" i="6"/>
  <c r="J41" i="6"/>
  <c r="K41" i="6"/>
  <c r="L41" i="6"/>
  <c r="B42" i="6"/>
  <c r="C42" i="6"/>
  <c r="D42" i="6"/>
  <c r="E42" i="6"/>
  <c r="F42" i="6"/>
  <c r="G42" i="6"/>
  <c r="H42" i="6"/>
  <c r="I42" i="6"/>
  <c r="J42" i="6"/>
  <c r="K42" i="6"/>
  <c r="L42" i="6"/>
  <c r="B43" i="6"/>
  <c r="C43" i="6"/>
  <c r="D43" i="6"/>
  <c r="E43" i="6"/>
  <c r="F43" i="6"/>
  <c r="G43" i="6"/>
  <c r="H43" i="6"/>
  <c r="I43" i="6"/>
  <c r="J43" i="6"/>
  <c r="K43" i="6"/>
  <c r="L43" i="6"/>
  <c r="B44" i="6"/>
  <c r="C44" i="6"/>
  <c r="D44" i="6"/>
  <c r="E44" i="6"/>
  <c r="F44" i="6"/>
  <c r="G44" i="6"/>
  <c r="H44" i="6"/>
  <c r="I44" i="6"/>
  <c r="J44" i="6"/>
  <c r="K44" i="6"/>
  <c r="L44" i="6"/>
  <c r="B45" i="6"/>
  <c r="C45" i="6"/>
  <c r="D45" i="6"/>
  <c r="E45" i="6"/>
  <c r="F45" i="6"/>
  <c r="G45" i="6"/>
  <c r="H45" i="6"/>
  <c r="I45" i="6"/>
  <c r="J45" i="6"/>
  <c r="K45" i="6"/>
  <c r="L45" i="6"/>
  <c r="B46" i="6"/>
  <c r="C46" i="6"/>
  <c r="D46" i="6"/>
  <c r="E46" i="6"/>
  <c r="F46" i="6"/>
  <c r="G46" i="6"/>
  <c r="H46" i="6"/>
  <c r="I46" i="6"/>
  <c r="J46" i="6"/>
  <c r="K46" i="6"/>
  <c r="L46" i="6"/>
  <c r="B47" i="6"/>
  <c r="C47" i="6"/>
  <c r="D47" i="6"/>
  <c r="E47" i="6"/>
  <c r="F47" i="6"/>
  <c r="G47" i="6"/>
  <c r="H47" i="6"/>
  <c r="I47" i="6"/>
  <c r="J47" i="6"/>
  <c r="K47" i="6"/>
  <c r="L47" i="6"/>
  <c r="B48" i="6"/>
  <c r="C48" i="6"/>
  <c r="D48" i="6"/>
  <c r="E48" i="6"/>
  <c r="F48" i="6"/>
  <c r="G48" i="6"/>
  <c r="H48" i="6"/>
  <c r="I48" i="6"/>
  <c r="J48" i="6"/>
  <c r="K48" i="6"/>
  <c r="L48" i="6"/>
  <c r="B49" i="6"/>
  <c r="C49" i="6"/>
  <c r="D49" i="6"/>
  <c r="E49" i="6"/>
  <c r="F49" i="6"/>
  <c r="G49" i="6"/>
  <c r="H49" i="6"/>
  <c r="I49" i="6"/>
  <c r="J49" i="6"/>
  <c r="K49" i="6"/>
  <c r="L49" i="6"/>
  <c r="B50" i="6"/>
  <c r="C50" i="6"/>
  <c r="D50" i="6"/>
  <c r="E50" i="6"/>
  <c r="F50" i="6"/>
  <c r="G50" i="6"/>
  <c r="H50" i="6"/>
  <c r="I50" i="6"/>
  <c r="J50" i="6"/>
  <c r="K50" i="6"/>
  <c r="L50" i="6"/>
  <c r="B51" i="6"/>
  <c r="C51" i="6"/>
  <c r="D51" i="6"/>
  <c r="E51" i="6"/>
  <c r="F51" i="6"/>
  <c r="G51" i="6"/>
  <c r="H51" i="6"/>
  <c r="I51" i="6"/>
  <c r="J51" i="6"/>
  <c r="K51" i="6"/>
  <c r="L51" i="6"/>
  <c r="L7" i="6"/>
  <c r="K7" i="6"/>
  <c r="K53" i="6" s="1"/>
  <c r="J7" i="6"/>
  <c r="I7" i="6"/>
  <c r="H7" i="6"/>
  <c r="G7" i="6"/>
  <c r="F7" i="6"/>
  <c r="E7" i="6"/>
  <c r="D7" i="6"/>
  <c r="C7" i="6"/>
  <c r="C53" i="6" s="1"/>
  <c r="B7" i="6"/>
  <c r="F53" i="6" l="1"/>
  <c r="J53" i="6"/>
  <c r="C25" i="5"/>
  <c r="D24" i="5" s="1"/>
  <c r="C36" i="5"/>
  <c r="D53" i="6"/>
  <c r="L53" i="6"/>
  <c r="B53" i="6"/>
  <c r="G53" i="6"/>
  <c r="E53" i="6"/>
  <c r="H53" i="6"/>
  <c r="I53" i="6"/>
  <c r="A36" i="5"/>
  <c r="D38" i="5"/>
  <c r="D34" i="5"/>
  <c r="D35" i="5"/>
  <c r="D41" i="5"/>
  <c r="D22" i="5"/>
  <c r="A25" i="5"/>
  <c r="D40" i="5"/>
  <c r="C10" i="5"/>
  <c r="D7" i="5" s="1"/>
  <c r="D33" i="5"/>
  <c r="C15" i="5"/>
  <c r="D14" i="5" s="1"/>
  <c r="C20" i="5"/>
  <c r="D19" i="5" s="1"/>
  <c r="C31" i="5"/>
  <c r="A31" i="5" s="1"/>
  <c r="A41" i="5"/>
  <c r="C48" i="5"/>
  <c r="D47" i="5" s="1"/>
  <c r="C64" i="5"/>
  <c r="D63" i="5" s="1"/>
  <c r="D17" i="5"/>
  <c r="D61" i="5"/>
  <c r="C59" i="5"/>
  <c r="D57" i="5" s="1"/>
  <c r="C54" i="5"/>
  <c r="D53" i="5" s="1"/>
  <c r="A15" i="5"/>
  <c r="D8" i="5"/>
  <c r="D23" i="5" l="1"/>
  <c r="D51" i="5"/>
  <c r="D25" i="5"/>
  <c r="A64" i="5"/>
  <c r="D56" i="5"/>
  <c r="D45" i="5"/>
  <c r="D36" i="5"/>
  <c r="A48" i="5"/>
  <c r="D18" i="5"/>
  <c r="D20" i="5" s="1"/>
  <c r="D30" i="5"/>
  <c r="D28" i="5"/>
  <c r="A54" i="5"/>
  <c r="D12" i="5"/>
  <c r="A20" i="5"/>
  <c r="D13" i="5"/>
  <c r="D9" i="5"/>
  <c r="D10" i="5" s="1"/>
  <c r="A59" i="5"/>
  <c r="D58" i="5"/>
  <c r="D29" i="5"/>
  <c r="D46" i="5"/>
  <c r="D52" i="5"/>
  <c r="D54" i="5" s="1"/>
  <c r="D62" i="5"/>
  <c r="D64" i="5" s="1"/>
  <c r="A10" i="5"/>
  <c r="D48" i="5" l="1"/>
  <c r="A66" i="5"/>
  <c r="D59" i="5"/>
  <c r="D15" i="5"/>
  <c r="D31" i="5"/>
  <c r="M51" i="6" l="1"/>
  <c r="M50" i="6"/>
  <c r="M49" i="6"/>
  <c r="M48" i="6"/>
  <c r="M47" i="6"/>
  <c r="M46" i="6"/>
  <c r="M45" i="6"/>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53" i="6" l="1"/>
</calcChain>
</file>

<file path=xl/sharedStrings.xml><?xml version="1.0" encoding="utf-8"?>
<sst xmlns="http://schemas.openxmlformats.org/spreadsheetml/2006/main" count="836" uniqueCount="300">
  <si>
    <t>#</t>
  </si>
  <si>
    <t>Mean</t>
  </si>
  <si>
    <t>Mean:</t>
  </si>
  <si>
    <t>HPE</t>
  </si>
  <si>
    <t>Music</t>
  </si>
  <si>
    <t>EarlyCh</t>
  </si>
  <si>
    <t>Elem</t>
  </si>
  <si>
    <t>Sci</t>
  </si>
  <si>
    <t>Abby Chadd</t>
  </si>
  <si>
    <t>Tracy Henry</t>
  </si>
  <si>
    <t>Kirstyn Davis</t>
  </si>
  <si>
    <t>NV</t>
  </si>
  <si>
    <t>Amanda Jantz</t>
  </si>
  <si>
    <t>Carolene Jackson</t>
  </si>
  <si>
    <t>Gina Kardokus</t>
  </si>
  <si>
    <t>Very detailed explanation!</t>
  </si>
  <si>
    <t>TC was very honest about her lack of knowledge relating to standards.   She did a good job with what she understood.</t>
  </si>
  <si>
    <t>TC worked hard at finding creative ways for the students to demonstrate their understanding of the content.</t>
  </si>
  <si>
    <t>All the activities were very engaging!</t>
  </si>
  <si>
    <t>So glad you did not incorporate lots of technology in the TWS.   Young children don't need any more technology than what they are already getting at home.  Good for you.</t>
  </si>
  <si>
    <t>Wow, that was impressive the improvement they made!!</t>
  </si>
  <si>
    <t>Great ideas!!</t>
  </si>
  <si>
    <t>You will add to these your entire teaching career!!</t>
  </si>
  <si>
    <t>Thanks for those excellent comments.  To get full credit for this section, you needed to base it on the NAEYC Code of Ethical Conduct.</t>
  </si>
  <si>
    <t>Met the requirements!!</t>
  </si>
  <si>
    <t>Great mechanics!</t>
  </si>
  <si>
    <t>Annika Gonzales</t>
  </si>
  <si>
    <t>Dana Oliver</t>
  </si>
  <si>
    <t>Elizabeth Willson</t>
  </si>
  <si>
    <t>A thorough discussion with sensitivity to the unique needs of students.</t>
  </si>
  <si>
    <t>Well written overview is easy to see scope and sequence of the unit.</t>
  </si>
  <si>
    <t>Factors affecting candidate are typical of the novice teacher experience. Methods for overcoming obstacles are sought.</t>
  </si>
  <si>
    <t>Developmentally appropriate and multimodal strategies discussed.</t>
  </si>
  <si>
    <t>Great examples for use in EC classrooms.</t>
  </si>
  <si>
    <t>Very well organized and leads to clear connection to analysis and implications.</t>
  </si>
  <si>
    <t>Continues to seek ways to address unique needs of students.</t>
  </si>
  <si>
    <t>Great discussion of techniques that are respectful of students and developmental needs.</t>
  </si>
  <si>
    <t>Thoughtful consideration of limitations and avenues for improvement are discussed at length.</t>
  </si>
  <si>
    <t>Overall a great example of an EC unit! Very well written and engaging for readers and the students!</t>
  </si>
  <si>
    <t>Ashlyn Whitten</t>
  </si>
  <si>
    <t>Diane Peters</t>
  </si>
  <si>
    <t>Just listed three instead of four?</t>
  </si>
  <si>
    <t>Did not include the NAEYC code of Ethics in the TWS.</t>
  </si>
  <si>
    <t>Brianna Burk</t>
  </si>
  <si>
    <t>Bruce Belanger</t>
  </si>
  <si>
    <t>Courtney Billingslea</t>
  </si>
  <si>
    <t>WOW!  Outstanding.</t>
  </si>
  <si>
    <t>Super intro!</t>
  </si>
  <si>
    <t>Nice use of multimodal strategies.</t>
  </si>
  <si>
    <t>Nice narrative but no subgroup analysis was completed.</t>
  </si>
  <si>
    <t>Super job here.</t>
  </si>
  <si>
    <t>Nice c/r mgmt. techniques.</t>
  </si>
  <si>
    <t>Nice reflective comments.</t>
  </si>
  <si>
    <t>You should have used past tense instead of future tense.</t>
  </si>
  <si>
    <t>Lindsey McCauley</t>
  </si>
  <si>
    <t>Aubrey Watts</t>
  </si>
  <si>
    <t>WOW!  Super job and lots of detail!</t>
  </si>
  <si>
    <t>Amazing intro!</t>
  </si>
  <si>
    <t>Many influences!!</t>
  </si>
  <si>
    <t>Great use of a variety of strategies.</t>
  </si>
  <si>
    <t>Great work here.  No subgroup analysis was completed, however.</t>
  </si>
  <si>
    <t>Outstanding accommodations!</t>
  </si>
  <si>
    <t>Atta girl, Lindsey!</t>
  </si>
  <si>
    <t>:) Sun is very important in this unit!</t>
  </si>
  <si>
    <t>Outstanding TWS, Lindsey!</t>
  </si>
  <si>
    <t>Rudi Nix</t>
  </si>
  <si>
    <t>Juli Kilhoffer</t>
  </si>
  <si>
    <t>Allyson Short</t>
  </si>
  <si>
    <t>Sherri Brogdon</t>
  </si>
  <si>
    <t>McElhaney</t>
  </si>
  <si>
    <t>Alyssa Boyd</t>
  </si>
  <si>
    <t>Schaffer</t>
  </si>
  <si>
    <t>Jennifer McIntosh</t>
  </si>
  <si>
    <t>Veronica Aquinaga</t>
  </si>
  <si>
    <t>Sara Hauser</t>
  </si>
  <si>
    <t>Clear connection to the standards. Clear unit objectives. Overview of projects included.</t>
  </si>
  <si>
    <t>Concepts and standards. The addition of having students work on reflecting and growing as individuals through personal writings is appreciated!</t>
  </si>
  <si>
    <t>Multiple strategies which capitalize on the visual, kinesthetic, and auditory needs of students are prevalent throughout this section.</t>
  </si>
  <si>
    <t>Multiple applications of technology. Incorporation of technology allowing for active use of tech among students is evident in the unit.</t>
  </si>
  <si>
    <t>Data tables clearly represent candidate impact on student learning. However, a more thorough analysis of the data is needed. While a seasoned educator can readily analyze this data and glean consequences for instructional design, the question is whether you can do this. Consider what can be learned from this data. What does the data mean for you as a teacher? What are the implications for students when you consider this data in relation to your own teaching? What changes does this data suggest you need to make?</t>
  </si>
  <si>
    <t>Adaptations are appropriate but general in nature. Explaining in detail specific examples of work which you modified within the unit would have led to a stronger section in the unit.</t>
  </si>
  <si>
    <t>Minimizing transitions, organizational strategies, and time on task are considered in the narrative. Understanding developmental needs of students (allowing for socialization and movement) in a structured environment are considered.</t>
  </si>
  <si>
    <t>Classroom management and continued attention to building relationships are key for Jennifer. Continued study of these topics will reveal them to be essential for impacting learning.</t>
  </si>
  <si>
    <t>Kaley Spoon</t>
  </si>
  <si>
    <t>Veronica Aguinaga</t>
  </si>
  <si>
    <t>Allison Flanigan</t>
  </si>
  <si>
    <t>Kathryn Feemster</t>
  </si>
  <si>
    <t>Hanna Hensley</t>
  </si>
  <si>
    <t>Thorough discussion represents the make-up of students and classroom context.</t>
  </si>
  <si>
    <t>Overview provides a clear depiction of the scope and sequence of the unit.</t>
  </si>
  <si>
    <t>Time management and pedagogical abilities are discussed. Moreover, avenues for overcoming obstacles are sought out by the candidate.</t>
  </si>
  <si>
    <t>Many engaging and multimodal activities are utilized within the unit.</t>
  </si>
  <si>
    <t>Candidate integrates technology in ways that actively and passively engage students in the use of technology for enhancing learning and obtainment of learning objectives! Above and beyond the two methods required.</t>
  </si>
  <si>
    <t>Tables are well organized and aid in understanding the analysis and implications of that analysis.</t>
  </si>
  <si>
    <t>Adaptations for special needs and ELLs are discussed. Suggestion to always prepare alternative independent activities for gifted students who are ready to move into deeper or transfer levels of learning. Work to develop differentiated assignments for this group that allow or critical thinking or application of content learned.</t>
  </si>
  <si>
    <t>Many classroom management approaches are utilized by the candidate. Approaches are centered on expected behaviors and communicate high expectations with appropriate modeling and consistency.</t>
  </si>
  <si>
    <t>Deep reflection on the limitations and needs of the candidate as a teacher are considered. Avenues and resources for improving are discussed!</t>
  </si>
  <si>
    <t>Overall a well-written unit plan with evidence of analysis and change through experience and reflection! Great job!</t>
  </si>
  <si>
    <t>Madison Roberts</t>
  </si>
  <si>
    <t>Jamie Potter</t>
  </si>
  <si>
    <t>Demographic and classroom contextual influences are discussed.</t>
  </si>
  <si>
    <t>Two factors are discussed briefly. Student interest seems to be of most importance to the candidate.</t>
  </si>
  <si>
    <t>Instructional strategies mentioned include making lists, discussing, reading, taking book quizzes, watching Youtube videos, and incorporating music and dance. While some of these are entertaining, specific activities that increase understanding and application of figurative language in oral and written expression should be more thoroughly detailed. Consider whether the strategies you use clearly connect the content and learning objectives. What will students do with the content and how do your instructional activities bring this about?</t>
  </si>
  <si>
    <t>Integration of technology is interwoven throughout the unit. The use of technology is largely passive. Consider seeking ways to incorporate active involvement with technology by students in seeking to meet learning objectives. Limitations regarding active use by students may largely be due to lack of resources in the school.</t>
  </si>
  <si>
    <t>Assessment table is present and allows for conclusions to be drawn by the reader. However, a personal analysis by the candidate should have been included for target scores to be attained. Consider more thoroughly what you have learned from the data, what you will do with what you have learned, and what the implications of your understandings and conclusions might be for your students.</t>
  </si>
  <si>
    <t>Varying the complexity of questions is a great and easy approach. Consider ways to differentiate the actual materials utilized in the classroom so that gifted students have the ability to apply what they know and reach deeper levels of understanding. Although you did not have any ELL students in this particular class, thinking about how this unit would have been needed to be modified for this population could have been valuable to you as a growing teacher.</t>
  </si>
  <si>
    <t>Reflection reveals areas of needed improvement. Seeking out advice from veteran teachers for managing all required curriculums could be helpful.</t>
  </si>
  <si>
    <t>Micah Diller</t>
  </si>
  <si>
    <t>Kristi Sierra</t>
  </si>
  <si>
    <t>Mikayla Schane</t>
  </si>
  <si>
    <t>Erica Kenrick</t>
  </si>
  <si>
    <t>Monica Peevyhouse</t>
  </si>
  <si>
    <t>Ellis</t>
  </si>
  <si>
    <t>Ms. Charis Kimble</t>
  </si>
  <si>
    <t>Dr. Allen Boyd</t>
  </si>
  <si>
    <t>Ms. Kerry Villanueva</t>
  </si>
  <si>
    <t>See comments on your TWS.</t>
  </si>
  <si>
    <t>Submit lesson plans and academic standards to be assessed for the pre-test and the post test.</t>
  </si>
  <si>
    <t>See comments and revisions on your TWS.</t>
  </si>
  <si>
    <t>Ms. Kendra Jones</t>
  </si>
  <si>
    <t>Ms. Aimee Rainwater</t>
  </si>
  <si>
    <t>Submit lesson plans for the pre-test assessment and the academic standards to be evaluated. See comments on your TWS.</t>
  </si>
  <si>
    <t>Ms. Rebecca Orland</t>
  </si>
  <si>
    <t>Ms. Heather Etzhorn</t>
  </si>
  <si>
    <t>Submit lesson plans and academic standards for the pre-test and the academic standards to be assessed for the post-test.</t>
  </si>
  <si>
    <t>Raegan Alvarez</t>
  </si>
  <si>
    <t>Kaylene Ullom</t>
  </si>
  <si>
    <t>Sarah White</t>
  </si>
  <si>
    <t>Carole Kelln</t>
  </si>
  <si>
    <t>Tina Ross</t>
  </si>
  <si>
    <t>Shyla Wilhite</t>
  </si>
  <si>
    <t>Pat Lightfoot</t>
  </si>
  <si>
    <t>Very descriptive. Comparison between class and school included. Sensitivity to the documented needs present throughout. Awareness of needs and flexibility of teacher candidate to meet changing needs are present throughout the narrative.</t>
  </si>
  <si>
    <t>The overview provides a clear connection between content and learning objectives. The flow of the unit is evident. Continued sensitivity to the unique cultural needs of the students' generation is discussed and addressed through content, text, and instructional activities. Measures to include stakeholders outside of the classroom are also included.</t>
  </si>
  <si>
    <t>Time restrictions and management are discussed at length. Strategies for optiminzing time on task were learned throughout the candidacy and have provided great insights for future application. Lack of access to needed materials is also discussed as a barrier to providing optimal instruction. In spite of adversities faced, the candidate does a fantastic job seeking out alternative paths to increase learning and access to text for the students in her classroom.</t>
  </si>
  <si>
    <t>Multiple modalities discussed at length, including the use of auditory, visual, kinesthetic and tactile approaches to instruction and activities. A clear understanding of the purposes of multimodal instruction for improved student learning is evident.</t>
  </si>
  <si>
    <t>Two uses of technology are discussed. A PowerPoint is utilized to enhance understanding of literature circle purpose and process. Computers are utilized for quiz taking, although this approach does not enhance learning it may allow the candidate to change instruction according to documented needs based on the assessment.</t>
  </si>
  <si>
    <t>Well designed data table clearly connects results to analysis and discussion of implications.</t>
  </si>
  <si>
    <t>Candidate addresses multiple adaptations for students with exceptionalities, gifted students, ELLs and the whole class as deemed necessary from student engagement, observation, and formative assessment.</t>
  </si>
  <si>
    <t>Classroom management approaches continue to show sensitivity to the unique needs of students, provides reinforcement for positive behavior, and plans for prevention of behaviors that could reduce time on task and learning engagement!</t>
  </si>
  <si>
    <t>Discussion shows evidence of deep reflection and avenues to affect future changes in preparation, instruction, and classroom management.</t>
  </si>
  <si>
    <t>Well written, easily read and followed. Overall a great written composition detailing required elements of the TWS which impact learning and teaching in the classroom!</t>
  </si>
  <si>
    <t>Sydni Benge</t>
  </si>
  <si>
    <t>Jill Boyd</t>
  </si>
  <si>
    <t>Kristol Slavin</t>
  </si>
  <si>
    <t>Kristal Slavin/Jill Boyd</t>
  </si>
  <si>
    <t>Taylor Carr</t>
  </si>
  <si>
    <t>Stacey Skelton</t>
  </si>
  <si>
    <t>Jett Anderson</t>
  </si>
  <si>
    <t>Evette Meliza</t>
  </si>
  <si>
    <t>Mark Boyd</t>
  </si>
  <si>
    <t>Joseph O'Neal</t>
  </si>
  <si>
    <t>Ethan Feuerborn</t>
  </si>
  <si>
    <t>History</t>
  </si>
  <si>
    <t>Cooper Battisti</t>
  </si>
  <si>
    <t>Vanessa Nix</t>
  </si>
  <si>
    <t>Rick Gore</t>
  </si>
  <si>
    <t>Good assessments and rubric but I would like to have seen the actual data from the class. How did the students score on the pre-test and post-test. Then give an analysis of those results.</t>
  </si>
  <si>
    <t>No adaptations for students that may have behavior issues or students dealing with autism?</t>
  </si>
  <si>
    <t>Dalton Stafford</t>
  </si>
  <si>
    <t>Powell</t>
  </si>
  <si>
    <t>Evidence of planning the unit was minimal.</t>
  </si>
  <si>
    <t>Janelle King</t>
  </si>
  <si>
    <t>Marty Hightower</t>
  </si>
  <si>
    <t>Very thorough and detailed demographics</t>
  </si>
  <si>
    <t>Well thought out and multiple teaching strategies addressed</t>
  </si>
  <si>
    <t>Great assessment tables and planning but no analysis of the data collected</t>
  </si>
  <si>
    <t>Nicholas Fowler</t>
  </si>
  <si>
    <t>Powell/Crowdis</t>
  </si>
  <si>
    <t>No mention of accommodations for gifted, special needs or ELL students Gave a description of different cultures but no experiences</t>
  </si>
  <si>
    <t>There was mention of little technology available; however, it does not seem that any of what was available was used in the unit.</t>
  </si>
  <si>
    <t>one description for an ELL student</t>
  </si>
  <si>
    <t>Section was not included</t>
  </si>
  <si>
    <t>Most areas were included, Standards were not properly listed, objectives were not listed</t>
  </si>
  <si>
    <t>Lia Hillman</t>
  </si>
  <si>
    <t>Dr. Christi Cook</t>
  </si>
  <si>
    <t>Dianna Butler</t>
  </si>
  <si>
    <t>I like how you put thought into describing the layout of the classroom and its limitations.</t>
  </si>
  <si>
    <t>Great idea including as much variety in technology as possible to make the unit as engaging as possible.</t>
  </si>
  <si>
    <t>Watch out for sentence-level errors (marked)</t>
  </si>
  <si>
    <t>I like the way you phrase encouragement versus criticism to keep students engaged and on-task.</t>
  </si>
  <si>
    <t>I like how you're thinking through strengths and weaknesses.</t>
  </si>
  <si>
    <t>Although I appreciate your incorporation of basketball players, students' names, etc. into sample sentences, the lesson plans tend to follow the same set of activities every day, which is not necessarily engaging. It's a bit antiquated in its 'grammar students to death' approach, which is not the current pedagogical approach to grammar. Also, take care not to enforce gender stereotypes in sentences (While Boy and Boy play basketball, Girl and Girl read a book.)</t>
  </si>
  <si>
    <t>Shari Popejoy</t>
  </si>
  <si>
    <t>Laurie Westmoreland</t>
  </si>
  <si>
    <t>Great, detailed description</t>
  </si>
  <si>
    <t>Creative and interesting</t>
  </si>
  <si>
    <t>good diversity of instructional strategies</t>
  </si>
  <si>
    <t>great graph and explanation</t>
  </si>
  <si>
    <t>great work in this area</t>
  </si>
  <si>
    <t>I wish I'd been able to see these in person!</t>
  </si>
  <si>
    <t>LL</t>
  </si>
  <si>
    <t>Devan Bettencourt</t>
  </si>
  <si>
    <t>Bruce Belanger, Tim Brandt</t>
  </si>
  <si>
    <t>Adrian Gomez</t>
  </si>
  <si>
    <t>Rebecca Shanklin</t>
  </si>
  <si>
    <t>Kandy Connor</t>
  </si>
  <si>
    <t>Special Education</t>
  </si>
  <si>
    <t>Ben Ervin</t>
  </si>
  <si>
    <t>Kimberly Clayton/Kathy Parker</t>
  </si>
  <si>
    <t>Erica Brunet</t>
  </si>
  <si>
    <t>Gaye Baldwin, Amanda Campbell</t>
  </si>
  <si>
    <t>Amazing job!</t>
  </si>
  <si>
    <t>Many factors influence instruction!</t>
  </si>
  <si>
    <t>Outstanding!</t>
  </si>
  <si>
    <t>I witnessed this!  Fun, engaging stuff!</t>
  </si>
  <si>
    <t>Nice tables and analysis!</t>
  </si>
  <si>
    <t>WOW!  These would certainly help!</t>
  </si>
  <si>
    <t>Nice recs!</t>
  </si>
  <si>
    <t>Super work!</t>
  </si>
  <si>
    <t>Hayley Hudson</t>
  </si>
  <si>
    <t>Reechia Phillips</t>
  </si>
  <si>
    <t>Kaitlyn Bowling</t>
  </si>
  <si>
    <t>Hannah Morrow, Catherine Ali-Gomes</t>
  </si>
  <si>
    <t>Nice job.</t>
  </si>
  <si>
    <t>Nice intro.</t>
  </si>
  <si>
    <t>Perfect.</t>
  </si>
  <si>
    <t>WOW!  Awesome use of strategies!</t>
  </si>
  <si>
    <t>Out of this world use of Tech! :)</t>
  </si>
  <si>
    <t>Narrative of analysis not completed.</t>
  </si>
  <si>
    <t>Very nice.</t>
  </si>
  <si>
    <t>Nice, honest reflection.</t>
  </si>
  <si>
    <t>Super!</t>
  </si>
  <si>
    <t>Outstanding TWS!</t>
  </si>
  <si>
    <t>Kylie Biggs</t>
  </si>
  <si>
    <t>Lauren Coleman</t>
  </si>
  <si>
    <t>Excellent descriptions.</t>
  </si>
  <si>
    <t>Beautiful introduction.</t>
  </si>
  <si>
    <t>Gotta teach the Standards but meet your students' needs.  Great job.</t>
  </si>
  <si>
    <t>Amazing variety of and multimodal strategies.</t>
  </si>
  <si>
    <t>Love the musical videos!!</t>
  </si>
  <si>
    <t>This is incredible work and it paid off!  Your hard work equals increased student learning!  Congratulations!</t>
  </si>
  <si>
    <t>This always improves with time and experience.</t>
  </si>
  <si>
    <t>Amazingly, honest reflection and ideas for improvement.  Kudos to Kylie!</t>
  </si>
  <si>
    <t>INCREDIBLE TWS!!!!</t>
  </si>
  <si>
    <t>Maria Maples</t>
  </si>
  <si>
    <t>Shoaf / Ward</t>
  </si>
  <si>
    <t>Good job!  I loved the lesson.</t>
  </si>
  <si>
    <t>Tina Ross, Kris McVicker</t>
  </si>
  <si>
    <t>Super description.</t>
  </si>
  <si>
    <t>Outstanding intro.</t>
  </si>
  <si>
    <t>Good use of multimodal strategies.</t>
  </si>
  <si>
    <t>Super cool use of technology.</t>
  </si>
  <si>
    <t>Nice job here.  I just think you should have described the analysis of the subgroups, too, in a narrative instead of just the data tables.</t>
  </si>
  <si>
    <t>Good plan.</t>
  </si>
  <si>
    <t>Great honest reflective recommendations.</t>
  </si>
  <si>
    <t>Incredible work, Sarah!</t>
  </si>
  <si>
    <t>Kristol Slavin, Jill Boyd</t>
  </si>
  <si>
    <t>Great work.</t>
  </si>
  <si>
    <t>Nice, detailed intro.</t>
  </si>
  <si>
    <t>Time is always a factor.</t>
  </si>
  <si>
    <t>You should write in past tense since your are describing the unit you taught, not will teach.</t>
  </si>
  <si>
    <t>There was no narrative analysis completed.</t>
  </si>
  <si>
    <t>Count</t>
  </si>
  <si>
    <t>Pct</t>
  </si>
  <si>
    <t>1. Classroom Environment and Student Demographics</t>
  </si>
  <si>
    <t>Target (2 pts.)</t>
  </si>
  <si>
    <t>Acceptable (1 pt.)</t>
  </si>
  <si>
    <t>Unacceptable (0 pts.)</t>
  </si>
  <si>
    <t>Total</t>
  </si>
  <si>
    <t>2. Introduction of Unit</t>
  </si>
  <si>
    <t>3. Factors Influencing Instruction</t>
  </si>
  <si>
    <t>4. Specific Instructional Strategies</t>
  </si>
  <si>
    <t>5. Integration of Technology into Teaching and Learning</t>
  </si>
  <si>
    <t>6. Assessments Tables &amp; Analysis of Results</t>
  </si>
  <si>
    <t>7. Adaptations for Special Populations</t>
  </si>
  <si>
    <t>8. Classroom Management</t>
  </si>
  <si>
    <t>9. Recommendations for Improvement</t>
  </si>
  <si>
    <t>10. Lesson Plan Format</t>
  </si>
  <si>
    <t>11. Grammar, Usage, and Mechanics</t>
  </si>
  <si>
    <t>Mean of the Means</t>
  </si>
  <si>
    <t>1</t>
  </si>
  <si>
    <t>2</t>
  </si>
  <si>
    <t>3</t>
  </si>
  <si>
    <t>4</t>
  </si>
  <si>
    <t>5</t>
  </si>
  <si>
    <t>6</t>
  </si>
  <si>
    <t>7</t>
  </si>
  <si>
    <t>8</t>
  </si>
  <si>
    <t>9</t>
  </si>
  <si>
    <t>10</t>
  </si>
  <si>
    <t>11</t>
  </si>
  <si>
    <t>Teacher Candidate:</t>
  </si>
  <si>
    <t>University Supervisor:</t>
  </si>
  <si>
    <t>Cooperating Teacher:</t>
  </si>
  <si>
    <t>1. Classroom Environment and Student Demographics (NAEA Standard 3; INTASC 2; CAEP 1.4)</t>
  </si>
  <si>
    <t>Comments:</t>
  </si>
  <si>
    <t>2. Introduction of Unit (NAEA Standard 1; INTASC 4; CAEP 1.4, 3.5)</t>
  </si>
  <si>
    <t>3. Factors Influencing Instruction (NAEA Standard 2; INTASC 7; CAEP 1.5)</t>
  </si>
  <si>
    <t>4. Specific Instructional/Collaborative Strategies (NAEA Standard 5; INTASC 8; CAEP 1.5)</t>
  </si>
  <si>
    <t>5. Integration of Technology into Teaching and Learning (NAEA Standard 6; INTASC 6; CAEP 1.2, 1.3, 1.5, 3.5, 4.1)</t>
  </si>
  <si>
    <t>6. Assessments Tables &amp; Analysis of Results (NAEA Standard 7; INTASC 6; CAEP 1.2, 1.3, 1.5, 3.5, 4.1)</t>
  </si>
  <si>
    <t>7. Adaptations for Special Populations (NAEA Standard 4; INTASC 1; CAEP 1.1, 3.5)</t>
  </si>
  <si>
    <t>8. Classroom Management (NAEA Standard 1; INTASC 3; CAEP 1.4, 2.3)</t>
  </si>
  <si>
    <t>9. Recommendations for Improvement (NAEA Standard 8; INTASC 9; CAEP 1.2, 1.5, 3.6)</t>
  </si>
  <si>
    <t>10. Lesson Plan Format (NAEA Standard 1; INTASC 5; CAEP 1.3, 3.5)</t>
  </si>
  <si>
    <t>SubmitDate</t>
  </si>
  <si>
    <t>Content</t>
  </si>
  <si>
    <t xml:space="preserve">Semeser/Year: </t>
  </si>
  <si>
    <t>Spr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</si>
</sst>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b/>
      <sz val="8"/>
      <name val="MS Sans Serif"/>
    </font>
    <font>
      <b/>
      <i/>
      <sz val="11"/>
      <name val="Calibri"/>
      <family val="2"/>
      <scheme val="minor"/>
    </font>
    <font>
      <b/>
      <sz val="11"/>
      <name val="Calibri"/>
      <family val="2"/>
      <scheme val="minor"/>
    </font>
    <font>
      <sz val="8"/>
      <color indexed="12"/>
      <name val="MS Sans Serif"/>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11"/>
      <name val="Arial"/>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applyAlignment="0">
      <alignment vertical="top" wrapText="1"/>
      <protection locked="0"/>
    </xf>
  </cellStyleXfs>
  <cellXfs count="65">
    <xf numFmtId="0" fontId="0" fillId="0" borderId="0" xfId="0" applyAlignment="1">
      <alignment vertical="top"/>
      <protection locked="0"/>
    </xf>
    <xf numFmtId="0" fontId="0" fillId="0" borderId="0" xfId="0" applyFont="1" applyFill="1" applyAlignment="1">
      <alignment horizontal="left" vertical="top" wrapText="1"/>
      <protection locked="0"/>
    </xf>
    <xf numFmtId="0" fontId="0" fillId="0" borderId="0" xfId="0" applyFill="1" applyAlignment="1">
      <alignment horizontal="right" vertical="top" wrapText="1"/>
      <protection locked="0"/>
    </xf>
    <xf numFmtId="0" fontId="0" fillId="0" borderId="0" xfId="0" applyFill="1" applyAlignment="1">
      <alignment horizontal="center" vertical="top" wrapText="1"/>
      <protection locked="0"/>
    </xf>
    <xf numFmtId="0" fontId="0" fillId="0" borderId="0" xfId="0" applyFont="1" applyFill="1" applyAlignment="1">
      <alignment horizontal="center" vertical="top" wrapText="1"/>
      <protection locked="0"/>
    </xf>
    <xf numFmtId="0" fontId="1" fillId="0" borderId="0" xfId="0" applyFont="1" applyFill="1" applyAlignment="1">
      <alignment horizontal="left" wrapText="1"/>
      <protection locked="0"/>
    </xf>
    <xf numFmtId="0" fontId="0" fillId="0" borderId="0" xfId="0" applyFill="1" applyAlignment="1">
      <alignment horizontal="left" vertical="top" wrapText="1"/>
      <protection locked="0"/>
    </xf>
    <xf numFmtId="0" fontId="0" fillId="0" borderId="0" xfId="0" applyAlignment="1" applyProtection="1">
      <alignment horizontal="left" vertical="top" wrapText="1"/>
      <protection hidden="1"/>
    </xf>
    <xf numFmtId="0" fontId="0" fillId="0" borderId="0" xfId="0" applyAlignment="1">
      <alignment horizontal="left" vertical="top" wrapText="1"/>
      <protection locked="0"/>
    </xf>
    <xf numFmtId="0" fontId="2" fillId="0" borderId="0" xfId="0" applyFont="1" applyFill="1" applyAlignment="1">
      <alignment horizontal="center" vertical="top"/>
      <protection locked="0"/>
    </xf>
    <xf numFmtId="0" fontId="5" fillId="0" borderId="0" xfId="0" applyFont="1" applyFill="1" applyAlignment="1">
      <alignment horizontal="left" vertical="top"/>
      <protection locked="0"/>
    </xf>
    <xf numFmtId="0" fontId="3" fillId="0" borderId="0" xfId="0" applyFont="1" applyFill="1" applyAlignment="1">
      <alignment horizontal="center" vertical="top"/>
      <protection locked="0"/>
    </xf>
    <xf numFmtId="0" fontId="6" fillId="0" borderId="0" xfId="0" applyFont="1" applyFill="1" applyBorder="1" applyAlignment="1">
      <alignment horizontal="center" wrapText="1"/>
      <protection locked="0"/>
    </xf>
    <xf numFmtId="0" fontId="7" fillId="0" borderId="1" xfId="0" applyFont="1" applyFill="1" applyBorder="1" applyAlignment="1">
      <alignment horizontal="right" wrapText="1"/>
      <protection locked="0"/>
    </xf>
    <xf numFmtId="0" fontId="7" fillId="0" borderId="2" xfId="0" applyFont="1" applyFill="1" applyBorder="1" applyAlignment="1">
      <alignment horizontal="right" wrapText="1"/>
      <protection locked="0"/>
    </xf>
    <xf numFmtId="0" fontId="5" fillId="0" borderId="0" xfId="0" applyFont="1" applyFill="1" applyAlignment="1">
      <alignment vertical="top"/>
      <protection locked="0"/>
    </xf>
    <xf numFmtId="0" fontId="6" fillId="0" borderId="4" xfId="0" applyFont="1" applyFill="1" applyBorder="1" applyAlignment="1">
      <alignment horizontal="left" wrapText="1"/>
      <protection locked="0"/>
    </xf>
    <xf numFmtId="0" fontId="6" fillId="0" borderId="4" xfId="0" applyFont="1" applyFill="1" applyBorder="1" applyAlignment="1">
      <alignment horizontal="right" wrapText="1"/>
      <protection locked="0"/>
    </xf>
    <xf numFmtId="10" fontId="6" fillId="0" borderId="4" xfId="0" applyNumberFormat="1" applyFont="1" applyFill="1" applyBorder="1" applyAlignment="1">
      <alignment horizontal="right" wrapText="1"/>
      <protection locked="0"/>
    </xf>
    <xf numFmtId="0" fontId="7" fillId="0" borderId="6" xfId="0" applyFont="1" applyFill="1" applyBorder="1" applyAlignment="1">
      <alignment horizontal="center" wrapText="1"/>
      <protection locked="0"/>
    </xf>
    <xf numFmtId="2" fontId="7" fillId="0" borderId="1" xfId="0" applyNumberFormat="1" applyFont="1" applyFill="1" applyBorder="1" applyAlignment="1">
      <alignment horizontal="center" wrapText="1"/>
      <protection locked="0"/>
    </xf>
    <xf numFmtId="0" fontId="8" fillId="0" borderId="4" xfId="0" applyFont="1" applyFill="1" applyBorder="1" applyAlignment="1">
      <alignment horizontal="left" wrapText="1"/>
      <protection locked="0"/>
    </xf>
    <xf numFmtId="0" fontId="8" fillId="0" borderId="0" xfId="0" applyFont="1" applyFill="1" applyBorder="1" applyAlignment="1">
      <alignment horizontal="left" wrapText="1"/>
      <protection locked="0"/>
    </xf>
    <xf numFmtId="0" fontId="6" fillId="0" borderId="0" xfId="0" applyFont="1" applyFill="1" applyBorder="1" applyAlignment="1">
      <alignment horizontal="right" wrapText="1"/>
      <protection locked="0"/>
    </xf>
    <xf numFmtId="10" fontId="6" fillId="0" borderId="0" xfId="0" applyNumberFormat="1" applyFont="1" applyFill="1" applyBorder="1" applyAlignment="1">
      <alignment horizontal="right" wrapText="1"/>
      <protection locked="0"/>
    </xf>
    <xf numFmtId="0" fontId="5" fillId="0" borderId="0" xfId="0" applyFont="1" applyFill="1" applyBorder="1" applyAlignment="1">
      <alignment vertical="top"/>
      <protection locked="0"/>
    </xf>
    <xf numFmtId="2" fontId="3" fillId="0" borderId="1" xfId="0" applyNumberFormat="1" applyFont="1" applyFill="1" applyBorder="1" applyAlignment="1">
      <alignment horizontal="center" vertical="top"/>
      <protection locked="0"/>
    </xf>
    <xf numFmtId="49" fontId="0" fillId="0" borderId="1" xfId="0" applyNumberFormat="1" applyBorder="1" applyAlignment="1">
      <alignment horizontal="left" vertical="top" wrapText="1"/>
      <protection locked="0"/>
    </xf>
    <xf numFmtId="49" fontId="0" fillId="0" borderId="1" xfId="0" applyNumberFormat="1" applyBorder="1" applyAlignment="1">
      <alignment horizontal="center" vertical="top" wrapText="1"/>
      <protection locked="0"/>
    </xf>
    <xf numFmtId="0" fontId="0" fillId="0" borderId="0" xfId="0" applyBorder="1" applyAlignment="1">
      <alignment horizontal="left" vertical="top"/>
      <protection locked="0"/>
    </xf>
    <xf numFmtId="0" fontId="0" fillId="0" borderId="0" xfId="0" applyAlignment="1">
      <alignment horizontal="left" vertical="top"/>
      <protection locked="0"/>
    </xf>
    <xf numFmtId="0" fontId="0" fillId="0" borderId="0" xfId="0" applyAlignment="1">
      <alignment horizontal="center" vertical="top"/>
      <protection locked="0"/>
    </xf>
    <xf numFmtId="0" fontId="0" fillId="0" borderId="1" xfId="0" applyBorder="1" applyAlignment="1" applyProtection="1">
      <alignment horizontal="left" vertical="top" wrapText="1"/>
      <protection hidden="1"/>
    </xf>
    <xf numFmtId="0" fontId="0" fillId="0" borderId="1" xfId="0" applyBorder="1" applyAlignment="1" applyProtection="1">
      <alignment horizontal="center" vertical="top" wrapText="1"/>
      <protection hidden="1"/>
    </xf>
    <xf numFmtId="0" fontId="0" fillId="0" borderId="1" xfId="0" applyNumberFormat="1" applyBorder="1" applyAlignment="1" applyProtection="1">
      <alignment horizontal="center" vertical="top" wrapText="1"/>
      <protection hidden="1"/>
    </xf>
    <xf numFmtId="22" fontId="4" fillId="0" borderId="1" xfId="0" applyNumberFormat="1" applyFont="1" applyBorder="1" applyAlignment="1" applyProtection="1">
      <alignment horizontal="left" vertical="top" wrapText="1"/>
      <protection hidden="1"/>
    </xf>
    <xf numFmtId="22" fontId="0" fillId="0" borderId="1" xfId="0" applyNumberFormat="1" applyBorder="1" applyAlignment="1" applyProtection="1">
      <alignment horizontal="left" vertical="top" wrapText="1"/>
      <protection hidden="1"/>
    </xf>
    <xf numFmtId="0" fontId="0" fillId="0" borderId="1" xfId="0" applyBorder="1" applyAlignment="1">
      <alignment horizontal="center" vertical="top" wrapText="1"/>
      <protection locked="0"/>
    </xf>
    <xf numFmtId="0" fontId="0" fillId="0" borderId="1" xfId="0" applyBorder="1" applyAlignment="1">
      <alignment horizontal="left" vertical="top" wrapText="1"/>
      <protection locked="0"/>
    </xf>
    <xf numFmtId="22" fontId="0" fillId="0" borderId="1" xfId="0" applyNumberFormat="1" applyBorder="1" applyAlignment="1">
      <alignment horizontal="left" vertical="top" wrapText="1"/>
      <protection locked="0"/>
    </xf>
    <xf numFmtId="0" fontId="0" fillId="0" borderId="1" xfId="0" applyNumberFormat="1" applyBorder="1" applyAlignment="1">
      <alignment horizontal="center" vertical="top" wrapText="1"/>
      <protection locked="0"/>
    </xf>
    <xf numFmtId="0" fontId="0" fillId="0" borderId="1" xfId="0" applyNumberFormat="1" applyBorder="1" applyAlignment="1">
      <alignment vertical="top" wrapText="1"/>
      <protection locked="0"/>
    </xf>
    <xf numFmtId="0" fontId="0" fillId="0" borderId="1" xfId="0" applyFill="1" applyBorder="1" applyAlignment="1">
      <alignment horizontal="center" vertical="top" wrapText="1"/>
      <protection locked="0"/>
    </xf>
    <xf numFmtId="0" fontId="0" fillId="0" borderId="1" xfId="0" applyFill="1" applyBorder="1" applyAlignment="1">
      <alignment horizontal="left" vertical="top" wrapText="1"/>
      <protection locked="0"/>
    </xf>
    <xf numFmtId="0" fontId="0" fillId="0" borderId="1" xfId="0" applyNumberFormat="1" applyFill="1" applyBorder="1" applyAlignment="1">
      <alignment horizontal="center" vertical="top" wrapText="1"/>
      <protection locked="0"/>
    </xf>
    <xf numFmtId="22" fontId="0" fillId="0" borderId="1" xfId="0" applyNumberFormat="1" applyFill="1" applyBorder="1" applyAlignment="1">
      <alignment horizontal="left" vertical="top" wrapText="1"/>
      <protection locked="0"/>
    </xf>
    <xf numFmtId="22" fontId="0" fillId="0" borderId="1" xfId="0" applyNumberFormat="1" applyFont="1" applyFill="1" applyBorder="1" applyAlignment="1">
      <alignment horizontal="left" vertical="top" wrapText="1"/>
      <protection locked="0"/>
    </xf>
    <xf numFmtId="0" fontId="0" fillId="0" borderId="1" xfId="0" applyFill="1" applyBorder="1" applyAlignment="1">
      <alignment horizontal="right" vertical="top" wrapText="1"/>
      <protection locked="0"/>
    </xf>
    <xf numFmtId="49" fontId="1" fillId="0" borderId="1" xfId="0" applyNumberFormat="1" applyFont="1" applyFill="1" applyBorder="1" applyAlignment="1">
      <alignment horizontal="right" wrapText="1"/>
      <protection locked="0"/>
    </xf>
    <xf numFmtId="49" fontId="1" fillId="0" borderId="1" xfId="0" applyNumberFormat="1" applyFont="1" applyFill="1" applyBorder="1" applyAlignment="1">
      <alignment horizontal="center" wrapText="1"/>
      <protection locked="0"/>
    </xf>
    <xf numFmtId="0" fontId="1" fillId="0" borderId="1" xfId="0" applyFont="1" applyFill="1" applyBorder="1" applyAlignment="1">
      <alignment horizontal="center" wrapText="1"/>
      <protection locked="0"/>
    </xf>
    <xf numFmtId="2" fontId="1" fillId="0" borderId="1" xfId="0" applyNumberFormat="1" applyFont="1" applyFill="1" applyBorder="1" applyAlignment="1">
      <alignment horizontal="center" vertical="top" wrapText="1"/>
      <protection locked="0"/>
    </xf>
    <xf numFmtId="0" fontId="1" fillId="0" borderId="1" xfId="0" applyFont="1" applyFill="1" applyBorder="1" applyAlignment="1">
      <alignment horizontal="right" vertical="top" wrapText="1"/>
      <protection locked="0"/>
    </xf>
    <xf numFmtId="0" fontId="9" fillId="0" borderId="0" xfId="0" applyFont="1" applyFill="1" applyAlignment="1">
      <alignment vertical="top"/>
      <protection locked="0"/>
    </xf>
    <xf numFmtId="0" fontId="9" fillId="0" borderId="0" xfId="0" applyFont="1" applyFill="1" applyAlignment="1">
      <alignment horizontal="right" vertical="top" wrapText="1"/>
      <protection locked="0"/>
    </xf>
    <xf numFmtId="0" fontId="9" fillId="0" borderId="0" xfId="0" applyFont="1" applyAlignment="1">
      <alignment vertical="top"/>
      <protection locked="0"/>
    </xf>
    <xf numFmtId="0" fontId="7" fillId="0" borderId="3" xfId="0" applyFont="1" applyFill="1" applyBorder="1" applyAlignment="1">
      <alignment horizontal="left" vertical="top" wrapText="1"/>
      <protection locked="0"/>
    </xf>
    <xf numFmtId="0" fontId="0" fillId="0" borderId="5" xfId="0" applyFill="1" applyBorder="1" applyAlignment="1">
      <alignment vertical="top" wrapText="1"/>
      <protection locked="0"/>
    </xf>
    <xf numFmtId="0" fontId="2" fillId="0" borderId="0" xfId="0" applyFont="1" applyFill="1" applyAlignment="1">
      <alignment horizontal="center" vertical="top"/>
      <protection locked="0"/>
    </xf>
    <xf numFmtId="0" fontId="5" fillId="0" borderId="0" xfId="0" applyFont="1" applyFill="1" applyAlignment="1">
      <alignment horizontal="center" vertical="top"/>
      <protection locked="0"/>
    </xf>
    <xf numFmtId="0" fontId="3" fillId="0" borderId="0" xfId="0" applyFont="1" applyFill="1" applyAlignment="1">
      <alignment horizontal="center" vertical="top"/>
      <protection locked="0"/>
    </xf>
    <xf numFmtId="0" fontId="3" fillId="0" borderId="1" xfId="0" applyFont="1" applyFill="1" applyBorder="1" applyAlignment="1">
      <alignment vertical="top"/>
      <protection locked="0"/>
    </xf>
    <xf numFmtId="0" fontId="0" fillId="0" borderId="1" xfId="0" applyFill="1" applyBorder="1" applyAlignment="1">
      <alignment vertical="top"/>
      <protection locked="0"/>
    </xf>
    <xf numFmtId="0" fontId="2" fillId="0" borderId="0" xfId="0" applyFont="1" applyFill="1" applyAlignment="1">
      <alignment horizontal="center" vertical="top" wrapText="1"/>
      <protection locked="0"/>
    </xf>
    <xf numFmtId="0" fontId="3" fillId="0" borderId="0" xfId="0" applyFont="1" applyFill="1" applyAlignment="1">
      <alignment horizontal="center"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6"/>
  <sheetViews>
    <sheetView showGridLines="0" view="pageLayout" topLeftCell="A61" zoomScaleNormal="100" workbookViewId="0">
      <selection activeCell="A2" sqref="A2:D2"/>
    </sheetView>
  </sheetViews>
  <sheetFormatPr defaultRowHeight="15" x14ac:dyDescent="0.15"/>
  <cols>
    <col min="1" max="1" width="20.83203125" style="15" customWidth="1"/>
    <col min="2" max="2" width="80.83203125" style="15" customWidth="1"/>
    <col min="3" max="3" width="7.33203125" style="15" bestFit="1" customWidth="1"/>
    <col min="4" max="4" width="10.83203125" style="15" customWidth="1"/>
    <col min="5" max="16384" width="9.33203125" style="15"/>
  </cols>
  <sheetData>
    <row r="1" spans="1:13" s="10" customFormat="1" x14ac:dyDescent="0.15">
      <c r="A1" s="58"/>
      <c r="B1" s="59"/>
      <c r="C1" s="59"/>
      <c r="D1" s="59"/>
      <c r="E1" s="9"/>
      <c r="F1" s="9"/>
      <c r="G1" s="9"/>
      <c r="H1" s="9"/>
      <c r="I1" s="9"/>
      <c r="J1" s="9"/>
      <c r="K1" s="9"/>
      <c r="L1" s="9"/>
      <c r="M1" s="9"/>
    </row>
    <row r="2" spans="1:13" s="10" customFormat="1" x14ac:dyDescent="0.15">
      <c r="A2" s="60"/>
      <c r="B2" s="59"/>
      <c r="C2" s="59"/>
      <c r="D2" s="59"/>
      <c r="E2" s="11"/>
      <c r="F2" s="11"/>
      <c r="G2" s="11"/>
      <c r="H2" s="11"/>
      <c r="I2" s="11"/>
      <c r="J2" s="11"/>
      <c r="K2" s="11"/>
      <c r="L2" s="11"/>
      <c r="M2" s="11"/>
    </row>
    <row r="3" spans="1:13" s="10" customFormat="1" x14ac:dyDescent="0.15">
      <c r="A3" s="58"/>
      <c r="B3" s="59"/>
      <c r="C3" s="59"/>
      <c r="D3" s="59"/>
      <c r="E3" s="9"/>
      <c r="F3" s="9"/>
      <c r="G3" s="9"/>
      <c r="H3" s="9"/>
      <c r="I3" s="9"/>
      <c r="J3" s="9"/>
      <c r="K3" s="9"/>
      <c r="L3" s="9"/>
      <c r="M3" s="9"/>
    </row>
    <row r="4" spans="1:13" s="10" customFormat="1" x14ac:dyDescent="0.15">
      <c r="A4" s="60"/>
      <c r="B4" s="59"/>
      <c r="C4" s="59"/>
      <c r="D4" s="59"/>
      <c r="E4" s="11"/>
      <c r="F4" s="11"/>
      <c r="G4" s="11"/>
      <c r="H4" s="11"/>
      <c r="I4" s="11"/>
      <c r="J4" s="11"/>
      <c r="K4" s="11"/>
      <c r="L4" s="11"/>
      <c r="M4" s="11"/>
    </row>
    <row r="6" spans="1:13" x14ac:dyDescent="0.25">
      <c r="A6" s="12"/>
      <c r="B6" s="12"/>
      <c r="C6" s="13" t="s">
        <v>253</v>
      </c>
      <c r="D6" s="14" t="s">
        <v>254</v>
      </c>
    </row>
    <row r="7" spans="1:13" ht="30" customHeight="1" x14ac:dyDescent="0.25">
      <c r="A7" s="56" t="s">
        <v>255</v>
      </c>
      <c r="B7" s="16" t="s">
        <v>256</v>
      </c>
      <c r="C7" s="17">
        <f>COUNTIF(Textual!G7:$G$51,2)</f>
        <v>43</v>
      </c>
      <c r="D7" s="18">
        <f>C7/$C$10</f>
        <v>0.9555555555555556</v>
      </c>
    </row>
    <row r="8" spans="1:13" ht="30" customHeight="1" x14ac:dyDescent="0.25">
      <c r="A8" s="57"/>
      <c r="B8" s="16" t="s">
        <v>257</v>
      </c>
      <c r="C8" s="17">
        <f>COUNTIF(Textual!G8:$G$51,1)</f>
        <v>2</v>
      </c>
      <c r="D8" s="18">
        <f t="shared" ref="D8:D9" si="0">C8/$C$10</f>
        <v>4.4444444444444446E-2</v>
      </c>
    </row>
    <row r="9" spans="1:13" x14ac:dyDescent="0.25">
      <c r="A9" s="19" t="s">
        <v>1</v>
      </c>
      <c r="B9" s="16" t="s">
        <v>258</v>
      </c>
      <c r="C9" s="17">
        <f>COUNTIF(Textual!G9:$G$51,0)</f>
        <v>0</v>
      </c>
      <c r="D9" s="18">
        <f t="shared" si="0"/>
        <v>0</v>
      </c>
    </row>
    <row r="10" spans="1:13" x14ac:dyDescent="0.25">
      <c r="A10" s="20">
        <f>SUM(C7*2+C8*1+C9*0)/$C$10</f>
        <v>1.9555555555555555</v>
      </c>
      <c r="B10" s="21" t="s">
        <v>259</v>
      </c>
      <c r="C10" s="17">
        <f>SUM(C7:C9)</f>
        <v>45</v>
      </c>
      <c r="D10" s="18">
        <f>SUM(D7:D9)</f>
        <v>1</v>
      </c>
    </row>
    <row r="11" spans="1:13" s="25" customFormat="1" x14ac:dyDescent="0.25">
      <c r="A11" s="12"/>
      <c r="B11" s="22"/>
      <c r="C11" s="23"/>
      <c r="D11" s="24"/>
    </row>
    <row r="12" spans="1:13" x14ac:dyDescent="0.25">
      <c r="A12" s="56" t="s">
        <v>260</v>
      </c>
      <c r="B12" s="16" t="s">
        <v>256</v>
      </c>
      <c r="C12" s="17">
        <f>COUNTIF(Textual!$I$7:$I$51,2)</f>
        <v>40</v>
      </c>
      <c r="D12" s="18">
        <f>C12/$C$15</f>
        <v>0.88888888888888884</v>
      </c>
    </row>
    <row r="13" spans="1:13" x14ac:dyDescent="0.25">
      <c r="A13" s="57"/>
      <c r="B13" s="16" t="s">
        <v>257</v>
      </c>
      <c r="C13" s="17">
        <f>COUNTIF(Textual!$I$7:$I$51,1)</f>
        <v>5</v>
      </c>
      <c r="D13" s="18">
        <f t="shared" ref="D13:D14" si="1">C13/$C$15</f>
        <v>0.1111111111111111</v>
      </c>
    </row>
    <row r="14" spans="1:13" x14ac:dyDescent="0.25">
      <c r="A14" s="19" t="s">
        <v>1</v>
      </c>
      <c r="B14" s="16" t="s">
        <v>258</v>
      </c>
      <c r="C14" s="17">
        <f>COUNTIF(Textual!$I$7:$I$51,0)</f>
        <v>0</v>
      </c>
      <c r="D14" s="18">
        <f t="shared" si="1"/>
        <v>0</v>
      </c>
    </row>
    <row r="15" spans="1:13" x14ac:dyDescent="0.25">
      <c r="A15" s="20">
        <f>SUM(C12*2+C13*1+C14*0)/$C$15</f>
        <v>1.8888888888888888</v>
      </c>
      <c r="B15" s="21" t="s">
        <v>259</v>
      </c>
      <c r="C15" s="17">
        <f>SUM(C12:C14)</f>
        <v>45</v>
      </c>
      <c r="D15" s="18">
        <f>SUM(D12:D14)</f>
        <v>1</v>
      </c>
    </row>
    <row r="16" spans="1:13" s="25" customFormat="1" x14ac:dyDescent="0.25">
      <c r="A16" s="12"/>
      <c r="B16" s="22"/>
      <c r="C16" s="23"/>
      <c r="D16" s="24"/>
    </row>
    <row r="17" spans="1:4" ht="23.1" customHeight="1" x14ac:dyDescent="0.25">
      <c r="A17" s="56" t="s">
        <v>261</v>
      </c>
      <c r="B17" s="16" t="s">
        <v>256</v>
      </c>
      <c r="C17" s="17">
        <f>COUNTIF(Textual!$K$7:$K$51,2)</f>
        <v>42</v>
      </c>
      <c r="D17" s="18">
        <f>C17/$C$20</f>
        <v>0.93333333333333335</v>
      </c>
    </row>
    <row r="18" spans="1:4" ht="23.1" customHeight="1" x14ac:dyDescent="0.25">
      <c r="A18" s="57"/>
      <c r="B18" s="16" t="s">
        <v>257</v>
      </c>
      <c r="C18" s="17">
        <f>COUNTIF(Textual!$K$7:$K$51,1)</f>
        <v>3</v>
      </c>
      <c r="D18" s="18">
        <f t="shared" ref="D18:D19" si="2">C18/$C$20</f>
        <v>6.6666666666666666E-2</v>
      </c>
    </row>
    <row r="19" spans="1:4" x14ac:dyDescent="0.25">
      <c r="A19" s="19" t="s">
        <v>1</v>
      </c>
      <c r="B19" s="16" t="s">
        <v>258</v>
      </c>
      <c r="C19" s="17">
        <f>COUNTIF(Textual!$K$7:$K$51,0)</f>
        <v>0</v>
      </c>
      <c r="D19" s="18">
        <f t="shared" si="2"/>
        <v>0</v>
      </c>
    </row>
    <row r="20" spans="1:4" x14ac:dyDescent="0.25">
      <c r="A20" s="20">
        <f>SUM(C17*2+C18*1+C19*0)/$C$20</f>
        <v>1.9333333333333333</v>
      </c>
      <c r="B20" s="21" t="s">
        <v>259</v>
      </c>
      <c r="C20" s="17">
        <f>SUM(C17:C19)</f>
        <v>45</v>
      </c>
      <c r="D20" s="18">
        <f>SUM(D17:D19)</f>
        <v>1</v>
      </c>
    </row>
    <row r="21" spans="1:4" s="25" customFormat="1" x14ac:dyDescent="0.25">
      <c r="A21" s="12"/>
      <c r="B21" s="22"/>
      <c r="C21" s="23"/>
      <c r="D21" s="24"/>
    </row>
    <row r="22" spans="1:4" ht="23.1" customHeight="1" x14ac:dyDescent="0.25">
      <c r="A22" s="56" t="s">
        <v>262</v>
      </c>
      <c r="B22" s="16" t="s">
        <v>256</v>
      </c>
      <c r="C22" s="17">
        <f>COUNTIF(Textual!$M$7:$M$51,2)</f>
        <v>39</v>
      </c>
      <c r="D22" s="18">
        <f>C22/$C$25</f>
        <v>0.8666666666666667</v>
      </c>
    </row>
    <row r="23" spans="1:4" ht="23.1" customHeight="1" x14ac:dyDescent="0.25">
      <c r="A23" s="57"/>
      <c r="B23" s="16" t="s">
        <v>257</v>
      </c>
      <c r="C23" s="17">
        <f>COUNTIF(Textual!$M$7:$M$51,1)</f>
        <v>6</v>
      </c>
      <c r="D23" s="18">
        <f t="shared" ref="D23:D24" si="3">C23/$C$25</f>
        <v>0.13333333333333333</v>
      </c>
    </row>
    <row r="24" spans="1:4" x14ac:dyDescent="0.25">
      <c r="A24" s="19" t="s">
        <v>1</v>
      </c>
      <c r="B24" s="16" t="s">
        <v>258</v>
      </c>
      <c r="C24" s="17">
        <f>COUNTIF(Textual!$M$7:$M$51,0)</f>
        <v>0</v>
      </c>
      <c r="D24" s="18">
        <f t="shared" si="3"/>
        <v>0</v>
      </c>
    </row>
    <row r="25" spans="1:4" x14ac:dyDescent="0.25">
      <c r="A25" s="20">
        <f>SUM(C22*2+C23*1+C24*0)/$C$25</f>
        <v>1.8666666666666667</v>
      </c>
      <c r="B25" s="21" t="s">
        <v>259</v>
      </c>
      <c r="C25" s="17">
        <f>SUM(C22:C24)</f>
        <v>45</v>
      </c>
      <c r="D25" s="18">
        <f>SUM(D22:D24)</f>
        <v>1</v>
      </c>
    </row>
    <row r="26" spans="1:4" s="25" customFormat="1" x14ac:dyDescent="0.25">
      <c r="A26" s="12"/>
      <c r="B26" s="22"/>
      <c r="C26" s="23"/>
      <c r="D26" s="24"/>
    </row>
    <row r="27" spans="1:4" x14ac:dyDescent="0.25">
      <c r="A27" s="12"/>
      <c r="B27" s="12"/>
      <c r="C27" s="13" t="s">
        <v>253</v>
      </c>
      <c r="D27" s="14" t="s">
        <v>254</v>
      </c>
    </row>
    <row r="28" spans="1:4" ht="30" customHeight="1" x14ac:dyDescent="0.25">
      <c r="A28" s="56" t="s">
        <v>263</v>
      </c>
      <c r="B28" s="16" t="s">
        <v>256</v>
      </c>
      <c r="C28" s="17">
        <f>COUNTIF(Textual!$O$7:$O$51,2)</f>
        <v>41</v>
      </c>
      <c r="D28" s="18">
        <f>C28/$C$31</f>
        <v>0.91111111111111109</v>
      </c>
    </row>
    <row r="29" spans="1:4" ht="30" customHeight="1" x14ac:dyDescent="0.25">
      <c r="A29" s="57"/>
      <c r="B29" s="16" t="s">
        <v>257</v>
      </c>
      <c r="C29" s="17">
        <f>COUNTIF(Textual!$O$7:$O$51,1)</f>
        <v>4</v>
      </c>
      <c r="D29" s="18">
        <f t="shared" ref="D29:D30" si="4">C29/$C$31</f>
        <v>8.8888888888888892E-2</v>
      </c>
    </row>
    <row r="30" spans="1:4" x14ac:dyDescent="0.25">
      <c r="A30" s="19" t="s">
        <v>1</v>
      </c>
      <c r="B30" s="16" t="s">
        <v>258</v>
      </c>
      <c r="C30" s="17">
        <f>COUNTIF(Textual!$O$7:$O$51,0)</f>
        <v>0</v>
      </c>
      <c r="D30" s="18">
        <f t="shared" si="4"/>
        <v>0</v>
      </c>
    </row>
    <row r="31" spans="1:4" x14ac:dyDescent="0.25">
      <c r="A31" s="20">
        <f>SUM(C28*2+C29*1+C30*0)/$C$31</f>
        <v>1.9111111111111112</v>
      </c>
      <c r="B31" s="21" t="s">
        <v>259</v>
      </c>
      <c r="C31" s="17">
        <f>SUM(C28:C30)</f>
        <v>45</v>
      </c>
      <c r="D31" s="18">
        <f>SUM(D28:D30)</f>
        <v>1</v>
      </c>
    </row>
    <row r="32" spans="1:4" s="25" customFormat="1" x14ac:dyDescent="0.25">
      <c r="A32" s="12"/>
      <c r="B32" s="22"/>
      <c r="C32" s="23"/>
      <c r="D32" s="24"/>
    </row>
    <row r="33" spans="1:4" ht="23.1" customHeight="1" x14ac:dyDescent="0.25">
      <c r="A33" s="56" t="s">
        <v>264</v>
      </c>
      <c r="B33" s="16" t="s">
        <v>256</v>
      </c>
      <c r="C33" s="17">
        <f>COUNTIF(Textual!$Q$7:$Q$51,2)</f>
        <v>35</v>
      </c>
      <c r="D33" s="18">
        <f>C33/$C$36</f>
        <v>0.77777777777777779</v>
      </c>
    </row>
    <row r="34" spans="1:4" ht="23.1" customHeight="1" x14ac:dyDescent="0.25">
      <c r="A34" s="57"/>
      <c r="B34" s="16" t="s">
        <v>257</v>
      </c>
      <c r="C34" s="17">
        <f>COUNTIF(Textual!$Q$7:$Q$51,1)</f>
        <v>10</v>
      </c>
      <c r="D34" s="18">
        <f t="shared" ref="D34:D35" si="5">C34/$C$36</f>
        <v>0.22222222222222221</v>
      </c>
    </row>
    <row r="35" spans="1:4" x14ac:dyDescent="0.25">
      <c r="A35" s="19" t="s">
        <v>1</v>
      </c>
      <c r="B35" s="16" t="s">
        <v>258</v>
      </c>
      <c r="C35" s="17">
        <f>COUNTIF(Textual!$Q$7:$Q$51,0)</f>
        <v>0</v>
      </c>
      <c r="D35" s="18">
        <f t="shared" si="5"/>
        <v>0</v>
      </c>
    </row>
    <row r="36" spans="1:4" x14ac:dyDescent="0.25">
      <c r="A36" s="20">
        <f>SUM(C33*2+C34*1+C35*0)/$C$36</f>
        <v>1.7777777777777777</v>
      </c>
      <c r="B36" s="21" t="s">
        <v>259</v>
      </c>
      <c r="C36" s="17">
        <f>SUM(C33:C35)</f>
        <v>45</v>
      </c>
      <c r="D36" s="18">
        <f>SUM(D33:D35)</f>
        <v>1</v>
      </c>
    </row>
    <row r="37" spans="1:4" s="25" customFormat="1" x14ac:dyDescent="0.25">
      <c r="A37" s="12"/>
      <c r="B37" s="22"/>
      <c r="C37" s="23"/>
      <c r="D37" s="24"/>
    </row>
    <row r="38" spans="1:4" ht="23.1" customHeight="1" x14ac:dyDescent="0.25">
      <c r="A38" s="56" t="s">
        <v>265</v>
      </c>
      <c r="B38" s="16" t="s">
        <v>256</v>
      </c>
      <c r="C38" s="17">
        <f>COUNTIF(Textual!$S$7:$S$51,2)</f>
        <v>38</v>
      </c>
      <c r="D38" s="18">
        <f>C38/$C$41</f>
        <v>0.84444444444444444</v>
      </c>
    </row>
    <row r="39" spans="1:4" ht="23.1" customHeight="1" x14ac:dyDescent="0.25">
      <c r="A39" s="57"/>
      <c r="B39" s="16" t="s">
        <v>257</v>
      </c>
      <c r="C39" s="17">
        <f>COUNTIF(Textual!$S$7:$S$51,1)</f>
        <v>7</v>
      </c>
      <c r="D39" s="18">
        <f t="shared" ref="D39:D40" si="6">C39/$C$41</f>
        <v>0.15555555555555556</v>
      </c>
    </row>
    <row r="40" spans="1:4" x14ac:dyDescent="0.25">
      <c r="A40" s="19" t="s">
        <v>1</v>
      </c>
      <c r="B40" s="16" t="s">
        <v>258</v>
      </c>
      <c r="C40" s="17">
        <f>COUNTIF(Textual!$S$7:$S$51,0)</f>
        <v>0</v>
      </c>
      <c r="D40" s="18">
        <f t="shared" si="6"/>
        <v>0</v>
      </c>
    </row>
    <row r="41" spans="1:4" x14ac:dyDescent="0.25">
      <c r="A41" s="20">
        <f>SUM(C38*2+C39*1+C40*0)/$C$41</f>
        <v>1.8444444444444446</v>
      </c>
      <c r="B41" s="21" t="s">
        <v>259</v>
      </c>
      <c r="C41" s="17">
        <f>SUM(C38:C40)</f>
        <v>45</v>
      </c>
      <c r="D41" s="18">
        <f>SUM(D38:D40)</f>
        <v>1</v>
      </c>
    </row>
    <row r="42" spans="1:4" s="25" customFormat="1" x14ac:dyDescent="0.25">
      <c r="A42" s="12"/>
      <c r="B42" s="22"/>
      <c r="C42" s="23"/>
      <c r="D42" s="24"/>
    </row>
    <row r="43" spans="1:4" s="25" customFormat="1" x14ac:dyDescent="0.25">
      <c r="A43" s="12"/>
      <c r="B43" s="22"/>
      <c r="C43" s="23"/>
      <c r="D43" s="24"/>
    </row>
    <row r="44" spans="1:4" s="25" customFormat="1" x14ac:dyDescent="0.25">
      <c r="A44" s="12"/>
      <c r="B44" s="22"/>
      <c r="C44" s="23"/>
      <c r="D44" s="24"/>
    </row>
    <row r="45" spans="1:4" x14ac:dyDescent="0.25">
      <c r="A45" s="56" t="s">
        <v>266</v>
      </c>
      <c r="B45" s="16" t="s">
        <v>256</v>
      </c>
      <c r="C45" s="17">
        <f>COUNTIF(Textual!$U$7:$U$51,2)</f>
        <v>43</v>
      </c>
      <c r="D45" s="18">
        <f>C45/$C$48</f>
        <v>0.9555555555555556</v>
      </c>
    </row>
    <row r="46" spans="1:4" x14ac:dyDescent="0.25">
      <c r="A46" s="57"/>
      <c r="B46" s="16" t="s">
        <v>257</v>
      </c>
      <c r="C46" s="17">
        <f>COUNTIF(Textual!$U$7:$U$51,1)</f>
        <v>1</v>
      </c>
      <c r="D46" s="18">
        <f t="shared" ref="D46:D47" si="7">C46/$C$48</f>
        <v>2.2222222222222223E-2</v>
      </c>
    </row>
    <row r="47" spans="1:4" x14ac:dyDescent="0.25">
      <c r="A47" s="19" t="s">
        <v>1</v>
      </c>
      <c r="B47" s="16" t="s">
        <v>258</v>
      </c>
      <c r="C47" s="17">
        <f>COUNTIF(Textual!$U$7:$U$51,0)</f>
        <v>1</v>
      </c>
      <c r="D47" s="18">
        <f t="shared" si="7"/>
        <v>2.2222222222222223E-2</v>
      </c>
    </row>
    <row r="48" spans="1:4" x14ac:dyDescent="0.25">
      <c r="A48" s="20">
        <f>SUM(C45*2+C46*1+C47*0)/$C$48</f>
        <v>1.9333333333333333</v>
      </c>
      <c r="B48" s="21" t="s">
        <v>259</v>
      </c>
      <c r="C48" s="17">
        <f>SUM(C45:C47)</f>
        <v>45</v>
      </c>
      <c r="D48" s="18">
        <f>SUM(D45:D47)</f>
        <v>1</v>
      </c>
    </row>
    <row r="49" spans="1:4" s="25" customFormat="1" x14ac:dyDescent="0.25">
      <c r="A49" s="12"/>
      <c r="B49" s="22"/>
      <c r="C49" s="23"/>
      <c r="D49" s="24"/>
    </row>
    <row r="50" spans="1:4" x14ac:dyDescent="0.25">
      <c r="A50" s="12"/>
      <c r="B50" s="12"/>
      <c r="C50" s="13" t="s">
        <v>253</v>
      </c>
      <c r="D50" s="14" t="s">
        <v>254</v>
      </c>
    </row>
    <row r="51" spans="1:4" ht="23.1" customHeight="1" x14ac:dyDescent="0.25">
      <c r="A51" s="56" t="s">
        <v>267</v>
      </c>
      <c r="B51" s="16" t="s">
        <v>256</v>
      </c>
      <c r="C51" s="17">
        <f>COUNTIF(Textual!$W$7:$W$51,2)</f>
        <v>40</v>
      </c>
      <c r="D51" s="18">
        <f>C51/$C$54</f>
        <v>0.88888888888888884</v>
      </c>
    </row>
    <row r="52" spans="1:4" ht="23.1" customHeight="1" x14ac:dyDescent="0.25">
      <c r="A52" s="57"/>
      <c r="B52" s="16" t="s">
        <v>257</v>
      </c>
      <c r="C52" s="17">
        <f>COUNTIF(Textual!$W$7:$W$51,1)</f>
        <v>3</v>
      </c>
      <c r="D52" s="18">
        <f t="shared" ref="D52:D53" si="8">C52/$C$54</f>
        <v>6.6666666666666666E-2</v>
      </c>
    </row>
    <row r="53" spans="1:4" x14ac:dyDescent="0.25">
      <c r="A53" s="19" t="s">
        <v>1</v>
      </c>
      <c r="B53" s="16" t="s">
        <v>258</v>
      </c>
      <c r="C53" s="17">
        <f>COUNTIF(Textual!$W$7:$W$51,0)</f>
        <v>2</v>
      </c>
      <c r="D53" s="18">
        <f t="shared" si="8"/>
        <v>4.4444444444444446E-2</v>
      </c>
    </row>
    <row r="54" spans="1:4" x14ac:dyDescent="0.25">
      <c r="A54" s="20">
        <f>SUM(C51*2+C52*1+C53*0)/$C$54</f>
        <v>1.8444444444444446</v>
      </c>
      <c r="B54" s="21" t="s">
        <v>259</v>
      </c>
      <c r="C54" s="17">
        <f>SUM(C51:C53)</f>
        <v>45</v>
      </c>
      <c r="D54" s="18">
        <f>SUM(D51:D53)</f>
        <v>0.99999999999999989</v>
      </c>
    </row>
    <row r="55" spans="1:4" s="25" customFormat="1" x14ac:dyDescent="0.25">
      <c r="A55" s="12"/>
      <c r="B55" s="22"/>
      <c r="C55" s="23"/>
      <c r="D55" s="24"/>
    </row>
    <row r="56" spans="1:4" x14ac:dyDescent="0.25">
      <c r="A56" s="56" t="s">
        <v>268</v>
      </c>
      <c r="B56" s="16" t="s">
        <v>256</v>
      </c>
      <c r="C56" s="17">
        <f>COUNTIF(Textual!$Y$7:$Y$51,2)</f>
        <v>38</v>
      </c>
      <c r="D56" s="18">
        <f>C56/$C$59</f>
        <v>0.84444444444444444</v>
      </c>
    </row>
    <row r="57" spans="1:4" x14ac:dyDescent="0.25">
      <c r="A57" s="57"/>
      <c r="B57" s="16" t="s">
        <v>257</v>
      </c>
      <c r="C57" s="17">
        <f>COUNTIF(Textual!$Y$7:$Y$51,1)</f>
        <v>7</v>
      </c>
      <c r="D57" s="18">
        <f t="shared" ref="D57:D58" si="9">C57/$C$59</f>
        <v>0.15555555555555556</v>
      </c>
    </row>
    <row r="58" spans="1:4" x14ac:dyDescent="0.25">
      <c r="A58" s="19" t="s">
        <v>1</v>
      </c>
      <c r="B58" s="16" t="s">
        <v>258</v>
      </c>
      <c r="C58" s="17">
        <f>COUNTIF(Textual!$Y$7:$Y$51,0)</f>
        <v>0</v>
      </c>
      <c r="D58" s="18">
        <f t="shared" si="9"/>
        <v>0</v>
      </c>
    </row>
    <row r="59" spans="1:4" x14ac:dyDescent="0.25">
      <c r="A59" s="20">
        <f>SUM(C56*2+C57*1+C58*0)/$C$59</f>
        <v>1.8444444444444446</v>
      </c>
      <c r="B59" s="21" t="s">
        <v>259</v>
      </c>
      <c r="C59" s="17">
        <f>SUM(C56:C58)</f>
        <v>45</v>
      </c>
      <c r="D59" s="18">
        <f>SUM(D56:D58)</f>
        <v>1</v>
      </c>
    </row>
    <row r="60" spans="1:4" s="25" customFormat="1" x14ac:dyDescent="0.25">
      <c r="A60" s="12"/>
      <c r="B60" s="22"/>
      <c r="C60" s="23"/>
      <c r="D60" s="24"/>
    </row>
    <row r="61" spans="1:4" ht="23.1" customHeight="1" x14ac:dyDescent="0.25">
      <c r="A61" s="56" t="s">
        <v>269</v>
      </c>
      <c r="B61" s="16" t="s">
        <v>256</v>
      </c>
      <c r="C61" s="17">
        <f>COUNTIF(Textual!$AA$7:$AA$51,2)</f>
        <v>33</v>
      </c>
      <c r="D61" s="18">
        <f>C61/$C$64</f>
        <v>0.73333333333333328</v>
      </c>
    </row>
    <row r="62" spans="1:4" ht="23.1" customHeight="1" x14ac:dyDescent="0.25">
      <c r="A62" s="57"/>
      <c r="B62" s="16" t="s">
        <v>257</v>
      </c>
      <c r="C62" s="17">
        <f>COUNTIF(Textual!$AA$7:$AA$51,1)</f>
        <v>10</v>
      </c>
      <c r="D62" s="18">
        <f t="shared" ref="D62:D63" si="10">C62/$C$64</f>
        <v>0.22222222222222221</v>
      </c>
    </row>
    <row r="63" spans="1:4" x14ac:dyDescent="0.25">
      <c r="A63" s="19" t="s">
        <v>1</v>
      </c>
      <c r="B63" s="16" t="s">
        <v>258</v>
      </c>
      <c r="C63" s="17">
        <f>COUNTIF(Textual!$AA$7:$AA$51,0)</f>
        <v>2</v>
      </c>
      <c r="D63" s="18">
        <f t="shared" si="10"/>
        <v>4.4444444444444446E-2</v>
      </c>
    </row>
    <row r="64" spans="1:4" x14ac:dyDescent="0.25">
      <c r="A64" s="20">
        <f>SUM(C61*2+C62*1+C63*0)/$C$64</f>
        <v>1.6888888888888889</v>
      </c>
      <c r="B64" s="21" t="s">
        <v>259</v>
      </c>
      <c r="C64" s="17">
        <f>SUM(C61:C63)</f>
        <v>45</v>
      </c>
      <c r="D64" s="18">
        <f>SUM(D61:D63)</f>
        <v>0.99999999999999989</v>
      </c>
    </row>
    <row r="65" spans="1:4" x14ac:dyDescent="0.15">
      <c r="A65" s="53"/>
    </row>
    <row r="66" spans="1:4" x14ac:dyDescent="0.15">
      <c r="A66" s="26">
        <f>AVERAGE(A10,A15,A20,A25,A31,A36,A41,A48,A54,A59,A64)</f>
        <v>1.8626262626262629</v>
      </c>
      <c r="B66" s="61" t="s">
        <v>270</v>
      </c>
      <c r="C66" s="62"/>
      <c r="D66" s="62"/>
    </row>
  </sheetData>
  <sheetProtection sheet="1" objects="1" scenarios="1"/>
  <mergeCells count="16">
    <mergeCell ref="A51:A52"/>
    <mergeCell ref="A56:A57"/>
    <mergeCell ref="A61:A62"/>
    <mergeCell ref="B66:D66"/>
    <mergeCell ref="A17:A18"/>
    <mergeCell ref="A22:A23"/>
    <mergeCell ref="A28:A29"/>
    <mergeCell ref="A33:A34"/>
    <mergeCell ref="A38:A39"/>
    <mergeCell ref="A45:A46"/>
    <mergeCell ref="A12:A13"/>
    <mergeCell ref="A1:D1"/>
    <mergeCell ref="A2:D2"/>
    <mergeCell ref="A3:D3"/>
    <mergeCell ref="A4:D4"/>
    <mergeCell ref="A7:A8"/>
  </mergeCells>
  <printOptions horizontalCentered="1"/>
  <pageMargins left="0.5" right="0.5" top="0.5" bottom="0.5" header="0.3" footer="0.3"/>
  <pageSetup orientation="portrait" r:id="rId1"/>
  <headerFooter>
    <oddHeader>&amp;C&amp;"Arial,Bold"&amp;11SOUTHWESTERN OKLAHOMA STATE UNIVERSITY
EVALUATION OF TEACHER CANDIDATE
&amp;"Arial,Bold Italic"Teacher Work Sample, Cumulative&amp;"Arial,Bold"
Spring 2019</oddHeader>
  </headerFooter>
  <rowBreaks count="1" manualBreakCount="1">
    <brk id="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AC63"/>
  <sheetViews>
    <sheetView showGridLines="0" view="pageLayout" topLeftCell="A19" zoomScaleNormal="100" workbookViewId="0">
      <selection activeCell="D7" sqref="D7:F36"/>
    </sheetView>
  </sheetViews>
  <sheetFormatPr defaultColWidth="5.33203125" defaultRowHeight="18.75" customHeight="1" x14ac:dyDescent="0.15"/>
  <cols>
    <col min="1" max="1" width="11.33203125" customWidth="1"/>
    <col min="2" max="2" width="7" style="31" customWidth="1"/>
    <col min="3" max="3" width="9.1640625" style="30" customWidth="1"/>
    <col min="4" max="4" width="20.83203125" customWidth="1"/>
    <col min="5" max="5" width="11.83203125" bestFit="1" customWidth="1"/>
    <col min="6" max="6" width="13.33203125" bestFit="1" customWidth="1"/>
    <col min="7" max="7" width="14.33203125" customWidth="1"/>
    <col min="8" max="8" width="19" customWidth="1"/>
    <col min="9" max="9" width="12.1640625" customWidth="1"/>
    <col min="10" max="10" width="19" customWidth="1"/>
    <col min="11" max="11" width="10.33203125" customWidth="1"/>
    <col min="12" max="12" width="19" customWidth="1"/>
    <col min="13" max="13" width="14.33203125" customWidth="1"/>
    <col min="14" max="14" width="19" customWidth="1"/>
    <col min="15" max="15" width="17.6640625" customWidth="1"/>
    <col min="16" max="16" width="19" customWidth="1"/>
    <col min="17" max="17" width="15" customWidth="1"/>
    <col min="18" max="18" width="19" customWidth="1"/>
    <col min="19" max="19" width="12.83203125" customWidth="1"/>
    <col min="20" max="20" width="19" customWidth="1"/>
    <col min="21" max="21" width="11.1640625" customWidth="1"/>
    <col min="22" max="22" width="19" customWidth="1"/>
    <col min="23" max="23" width="15.33203125" customWidth="1"/>
    <col min="24" max="24" width="19" customWidth="1"/>
    <col min="25" max="25" width="10.5" customWidth="1"/>
    <col min="26" max="26" width="19" customWidth="1"/>
    <col min="27" max="27" width="6.33203125" customWidth="1"/>
    <col min="28" max="28" width="19" customWidth="1"/>
    <col min="29" max="29" width="15" bestFit="1" customWidth="1"/>
  </cols>
  <sheetData>
    <row r="6" spans="1:29" s="29" customFormat="1" ht="80.25" customHeight="1" x14ac:dyDescent="0.15">
      <c r="A6" s="27" t="s">
        <v>298</v>
      </c>
      <c r="B6" s="28" t="s">
        <v>253</v>
      </c>
      <c r="C6" s="27" t="s">
        <v>297</v>
      </c>
      <c r="D6" s="27" t="s">
        <v>282</v>
      </c>
      <c r="E6" s="27" t="s">
        <v>283</v>
      </c>
      <c r="F6" s="27" t="s">
        <v>284</v>
      </c>
      <c r="G6" s="28" t="s">
        <v>285</v>
      </c>
      <c r="H6" s="27" t="s">
        <v>286</v>
      </c>
      <c r="I6" s="28" t="s">
        <v>287</v>
      </c>
      <c r="J6" s="27" t="s">
        <v>286</v>
      </c>
      <c r="K6" s="28" t="s">
        <v>288</v>
      </c>
      <c r="L6" s="27" t="s">
        <v>286</v>
      </c>
      <c r="M6" s="28" t="s">
        <v>289</v>
      </c>
      <c r="N6" s="27" t="s">
        <v>286</v>
      </c>
      <c r="O6" s="28" t="s">
        <v>290</v>
      </c>
      <c r="P6" s="27" t="s">
        <v>286</v>
      </c>
      <c r="Q6" s="28" t="s">
        <v>291</v>
      </c>
      <c r="R6" s="27" t="s">
        <v>286</v>
      </c>
      <c r="S6" s="28" t="s">
        <v>292</v>
      </c>
      <c r="T6" s="27" t="s">
        <v>286</v>
      </c>
      <c r="U6" s="28" t="s">
        <v>293</v>
      </c>
      <c r="V6" s="27" t="s">
        <v>286</v>
      </c>
      <c r="W6" s="28" t="s">
        <v>294</v>
      </c>
      <c r="X6" s="27" t="s">
        <v>286</v>
      </c>
      <c r="Y6" s="28" t="s">
        <v>295</v>
      </c>
      <c r="Z6" s="27" t="s">
        <v>286</v>
      </c>
      <c r="AA6" s="28" t="s">
        <v>269</v>
      </c>
      <c r="AB6" s="27" t="s">
        <v>286</v>
      </c>
      <c r="AC6" s="27" t="s">
        <v>296</v>
      </c>
    </row>
    <row r="7" spans="1:29" s="7" customFormat="1" ht="18.75" customHeight="1" x14ac:dyDescent="0.15">
      <c r="A7" s="32" t="s">
        <v>299</v>
      </c>
      <c r="B7" s="33">
        <v>1</v>
      </c>
      <c r="C7" s="32" t="s">
        <v>5</v>
      </c>
      <c r="D7" s="32" t="s">
        <v>8</v>
      </c>
      <c r="E7" s="32" t="s">
        <v>9</v>
      </c>
      <c r="F7" s="32" t="s">
        <v>10</v>
      </c>
      <c r="G7" s="34">
        <v>2</v>
      </c>
      <c r="H7" s="32" t="s">
        <v>11</v>
      </c>
      <c r="I7" s="34">
        <v>2</v>
      </c>
      <c r="J7" s="32" t="s">
        <v>11</v>
      </c>
      <c r="K7" s="34">
        <v>2</v>
      </c>
      <c r="L7" s="32" t="s">
        <v>11</v>
      </c>
      <c r="M7" s="34">
        <v>2</v>
      </c>
      <c r="N7" s="32" t="s">
        <v>11</v>
      </c>
      <c r="O7" s="34">
        <v>1</v>
      </c>
      <c r="P7" s="32" t="s">
        <v>11</v>
      </c>
      <c r="Q7" s="34">
        <v>2</v>
      </c>
      <c r="R7" s="32" t="s">
        <v>11</v>
      </c>
      <c r="S7" s="34">
        <v>1</v>
      </c>
      <c r="T7" s="32" t="s">
        <v>11</v>
      </c>
      <c r="U7" s="34">
        <v>2</v>
      </c>
      <c r="V7" s="32" t="s">
        <v>11</v>
      </c>
      <c r="W7" s="34">
        <v>2</v>
      </c>
      <c r="X7" s="32" t="s">
        <v>11</v>
      </c>
      <c r="Y7" s="34">
        <v>1</v>
      </c>
      <c r="Z7" s="32" t="s">
        <v>11</v>
      </c>
      <c r="AA7" s="34">
        <v>2</v>
      </c>
      <c r="AB7" s="32" t="s">
        <v>11</v>
      </c>
      <c r="AC7" s="35">
        <v>43577.543194444443</v>
      </c>
    </row>
    <row r="8" spans="1:29" s="7" customFormat="1" ht="18.75" customHeight="1" x14ac:dyDescent="0.15">
      <c r="A8" s="32" t="s">
        <v>299</v>
      </c>
      <c r="B8" s="33">
        <v>2</v>
      </c>
      <c r="C8" s="32" t="s">
        <v>5</v>
      </c>
      <c r="D8" s="32" t="s">
        <v>12</v>
      </c>
      <c r="E8" s="32" t="s">
        <v>13</v>
      </c>
      <c r="F8" s="32" t="s">
        <v>14</v>
      </c>
      <c r="G8" s="34">
        <v>2</v>
      </c>
      <c r="H8" s="32" t="s">
        <v>15</v>
      </c>
      <c r="I8" s="34">
        <v>2</v>
      </c>
      <c r="J8" s="32" t="s">
        <v>16</v>
      </c>
      <c r="K8" s="34">
        <v>2</v>
      </c>
      <c r="L8" s="32" t="s">
        <v>17</v>
      </c>
      <c r="M8" s="34">
        <v>2</v>
      </c>
      <c r="N8" s="32" t="s">
        <v>18</v>
      </c>
      <c r="O8" s="34">
        <v>2</v>
      </c>
      <c r="P8" s="32" t="s">
        <v>19</v>
      </c>
      <c r="Q8" s="34">
        <v>2</v>
      </c>
      <c r="R8" s="32" t="s">
        <v>20</v>
      </c>
      <c r="S8" s="34">
        <v>2</v>
      </c>
      <c r="T8" s="32" t="s">
        <v>21</v>
      </c>
      <c r="U8" s="34">
        <v>2</v>
      </c>
      <c r="V8" s="32" t="s">
        <v>22</v>
      </c>
      <c r="W8" s="34">
        <v>0</v>
      </c>
      <c r="X8" s="32" t="s">
        <v>23</v>
      </c>
      <c r="Y8" s="34">
        <v>2</v>
      </c>
      <c r="Z8" s="32" t="s">
        <v>24</v>
      </c>
      <c r="AA8" s="34">
        <v>2</v>
      </c>
      <c r="AB8" s="32" t="s">
        <v>25</v>
      </c>
      <c r="AC8" s="35">
        <v>43577.767997685187</v>
      </c>
    </row>
    <row r="9" spans="1:29" s="7" customFormat="1" ht="18.75" customHeight="1" x14ac:dyDescent="0.15">
      <c r="A9" s="32" t="s">
        <v>299</v>
      </c>
      <c r="B9" s="33">
        <v>3</v>
      </c>
      <c r="C9" s="32" t="s">
        <v>5</v>
      </c>
      <c r="D9" s="32" t="s">
        <v>26</v>
      </c>
      <c r="E9" s="32" t="s">
        <v>27</v>
      </c>
      <c r="F9" s="32" t="s">
        <v>28</v>
      </c>
      <c r="G9" s="34">
        <v>2</v>
      </c>
      <c r="H9" s="32" t="s">
        <v>29</v>
      </c>
      <c r="I9" s="34">
        <v>2</v>
      </c>
      <c r="J9" s="32" t="s">
        <v>30</v>
      </c>
      <c r="K9" s="34">
        <v>2</v>
      </c>
      <c r="L9" s="32" t="s">
        <v>31</v>
      </c>
      <c r="M9" s="34">
        <v>2</v>
      </c>
      <c r="N9" s="32" t="s">
        <v>32</v>
      </c>
      <c r="O9" s="34">
        <v>2</v>
      </c>
      <c r="P9" s="32" t="s">
        <v>33</v>
      </c>
      <c r="Q9" s="34">
        <v>2</v>
      </c>
      <c r="R9" s="32" t="s">
        <v>34</v>
      </c>
      <c r="S9" s="34">
        <v>2</v>
      </c>
      <c r="T9" s="32" t="s">
        <v>35</v>
      </c>
      <c r="U9" s="34">
        <v>2</v>
      </c>
      <c r="V9" s="32" t="s">
        <v>36</v>
      </c>
      <c r="W9" s="34">
        <v>2</v>
      </c>
      <c r="X9" s="32" t="s">
        <v>37</v>
      </c>
      <c r="Y9" s="34">
        <v>2</v>
      </c>
      <c r="Z9" s="32" t="s">
        <v>11</v>
      </c>
      <c r="AA9" s="34">
        <v>2</v>
      </c>
      <c r="AB9" s="32" t="s">
        <v>38</v>
      </c>
      <c r="AC9" s="35">
        <v>43568.529560185183</v>
      </c>
    </row>
    <row r="10" spans="1:29" s="7" customFormat="1" ht="18.75" customHeight="1" x14ac:dyDescent="0.15">
      <c r="A10" s="32" t="s">
        <v>299</v>
      </c>
      <c r="B10" s="33">
        <v>4</v>
      </c>
      <c r="C10" s="32" t="s">
        <v>5</v>
      </c>
      <c r="D10" s="32" t="s">
        <v>39</v>
      </c>
      <c r="E10" s="32" t="s">
        <v>13</v>
      </c>
      <c r="F10" s="32" t="s">
        <v>40</v>
      </c>
      <c r="G10" s="34">
        <v>2</v>
      </c>
      <c r="H10" s="32" t="s">
        <v>11</v>
      </c>
      <c r="I10" s="34">
        <v>2</v>
      </c>
      <c r="J10" s="32" t="s">
        <v>11</v>
      </c>
      <c r="K10" s="34">
        <v>2</v>
      </c>
      <c r="L10" s="32" t="s">
        <v>11</v>
      </c>
      <c r="M10" s="34">
        <v>1</v>
      </c>
      <c r="N10" s="32" t="s">
        <v>41</v>
      </c>
      <c r="O10" s="34">
        <v>2</v>
      </c>
      <c r="P10" s="32" t="s">
        <v>11</v>
      </c>
      <c r="Q10" s="34">
        <v>2</v>
      </c>
      <c r="R10" s="32" t="s">
        <v>11</v>
      </c>
      <c r="S10" s="34">
        <v>2</v>
      </c>
      <c r="T10" s="32" t="s">
        <v>11</v>
      </c>
      <c r="U10" s="34">
        <v>2</v>
      </c>
      <c r="V10" s="32" t="s">
        <v>11</v>
      </c>
      <c r="W10" s="34">
        <v>0</v>
      </c>
      <c r="X10" s="32" t="s">
        <v>42</v>
      </c>
      <c r="Y10" s="34">
        <v>2</v>
      </c>
      <c r="Z10" s="32" t="s">
        <v>11</v>
      </c>
      <c r="AA10" s="34">
        <v>2</v>
      </c>
      <c r="AB10" s="32" t="s">
        <v>11</v>
      </c>
      <c r="AC10" s="35">
        <v>43574.461701388886</v>
      </c>
    </row>
    <row r="11" spans="1:29" s="7" customFormat="1" ht="18.75" customHeight="1" x14ac:dyDescent="0.15">
      <c r="A11" s="32" t="s">
        <v>299</v>
      </c>
      <c r="B11" s="33">
        <v>5</v>
      </c>
      <c r="C11" s="32" t="s">
        <v>5</v>
      </c>
      <c r="D11" s="32" t="s">
        <v>43</v>
      </c>
      <c r="E11" s="32" t="s">
        <v>44</v>
      </c>
      <c r="F11" s="32" t="s">
        <v>45</v>
      </c>
      <c r="G11" s="34">
        <v>2</v>
      </c>
      <c r="H11" s="32" t="s">
        <v>46</v>
      </c>
      <c r="I11" s="34">
        <v>2</v>
      </c>
      <c r="J11" s="32" t="s">
        <v>47</v>
      </c>
      <c r="K11" s="34">
        <v>2</v>
      </c>
      <c r="L11" s="32" t="s">
        <v>11</v>
      </c>
      <c r="M11" s="34">
        <v>2</v>
      </c>
      <c r="N11" s="32" t="s">
        <v>48</v>
      </c>
      <c r="O11" s="34">
        <v>2</v>
      </c>
      <c r="P11" s="32" t="s">
        <v>11</v>
      </c>
      <c r="Q11" s="34">
        <v>1</v>
      </c>
      <c r="R11" s="32" t="s">
        <v>49</v>
      </c>
      <c r="S11" s="34">
        <v>2</v>
      </c>
      <c r="T11" s="32" t="s">
        <v>50</v>
      </c>
      <c r="U11" s="34">
        <v>2</v>
      </c>
      <c r="V11" s="32" t="s">
        <v>51</v>
      </c>
      <c r="W11" s="34">
        <v>2</v>
      </c>
      <c r="X11" s="32" t="s">
        <v>52</v>
      </c>
      <c r="Y11" s="34">
        <v>2</v>
      </c>
      <c r="Z11" s="32" t="s">
        <v>11</v>
      </c>
      <c r="AA11" s="34">
        <v>2</v>
      </c>
      <c r="AB11" s="32" t="s">
        <v>53</v>
      </c>
      <c r="AC11" s="35">
        <v>43582.797395833331</v>
      </c>
    </row>
    <row r="12" spans="1:29" s="7" customFormat="1" ht="18.75" customHeight="1" x14ac:dyDescent="0.15">
      <c r="A12" s="32" t="s">
        <v>299</v>
      </c>
      <c r="B12" s="33">
        <v>6</v>
      </c>
      <c r="C12" s="32" t="s">
        <v>5</v>
      </c>
      <c r="D12" s="32" t="s">
        <v>54</v>
      </c>
      <c r="E12" s="32" t="s">
        <v>44</v>
      </c>
      <c r="F12" s="32" t="s">
        <v>55</v>
      </c>
      <c r="G12" s="34">
        <v>2</v>
      </c>
      <c r="H12" s="32" t="s">
        <v>56</v>
      </c>
      <c r="I12" s="34">
        <v>2</v>
      </c>
      <c r="J12" s="32" t="s">
        <v>57</v>
      </c>
      <c r="K12" s="34">
        <v>2</v>
      </c>
      <c r="L12" s="32" t="s">
        <v>58</v>
      </c>
      <c r="M12" s="34">
        <v>2</v>
      </c>
      <c r="N12" s="32" t="s">
        <v>59</v>
      </c>
      <c r="O12" s="34">
        <v>2</v>
      </c>
      <c r="P12" s="32" t="s">
        <v>11</v>
      </c>
      <c r="Q12" s="34">
        <v>1</v>
      </c>
      <c r="R12" s="32" t="s">
        <v>60</v>
      </c>
      <c r="S12" s="34">
        <v>2</v>
      </c>
      <c r="T12" s="32" t="s">
        <v>61</v>
      </c>
      <c r="U12" s="34">
        <v>2</v>
      </c>
      <c r="V12" s="32" t="s">
        <v>62</v>
      </c>
      <c r="W12" s="34">
        <v>2</v>
      </c>
      <c r="X12" s="32" t="s">
        <v>63</v>
      </c>
      <c r="Y12" s="34">
        <v>2</v>
      </c>
      <c r="Z12" s="32" t="s">
        <v>11</v>
      </c>
      <c r="AA12" s="34">
        <v>2</v>
      </c>
      <c r="AB12" s="32" t="s">
        <v>64</v>
      </c>
      <c r="AC12" s="35">
        <v>43582.804189814815</v>
      </c>
    </row>
    <row r="13" spans="1:29" s="7" customFormat="1" ht="18.75" customHeight="1" x14ac:dyDescent="0.15">
      <c r="A13" s="32" t="s">
        <v>299</v>
      </c>
      <c r="B13" s="33">
        <v>7</v>
      </c>
      <c r="C13" s="32" t="s">
        <v>5</v>
      </c>
      <c r="D13" s="32" t="s">
        <v>65</v>
      </c>
      <c r="E13" s="32" t="s">
        <v>9</v>
      </c>
      <c r="F13" s="32" t="s">
        <v>66</v>
      </c>
      <c r="G13" s="34">
        <v>2</v>
      </c>
      <c r="H13" s="32" t="s">
        <v>11</v>
      </c>
      <c r="I13" s="34">
        <v>2</v>
      </c>
      <c r="J13" s="32" t="s">
        <v>11</v>
      </c>
      <c r="K13" s="34">
        <v>2</v>
      </c>
      <c r="L13" s="32" t="s">
        <v>11</v>
      </c>
      <c r="M13" s="34">
        <v>2</v>
      </c>
      <c r="N13" s="32" t="s">
        <v>11</v>
      </c>
      <c r="O13" s="34">
        <v>2</v>
      </c>
      <c r="P13" s="32" t="s">
        <v>11</v>
      </c>
      <c r="Q13" s="34">
        <v>2</v>
      </c>
      <c r="R13" s="32" t="s">
        <v>11</v>
      </c>
      <c r="S13" s="34">
        <v>2</v>
      </c>
      <c r="T13" s="32" t="s">
        <v>11</v>
      </c>
      <c r="U13" s="34">
        <v>2</v>
      </c>
      <c r="V13" s="32" t="s">
        <v>11</v>
      </c>
      <c r="W13" s="34">
        <v>2</v>
      </c>
      <c r="X13" s="32" t="s">
        <v>11</v>
      </c>
      <c r="Y13" s="34">
        <v>2</v>
      </c>
      <c r="Z13" s="32" t="s">
        <v>11</v>
      </c>
      <c r="AA13" s="34">
        <v>2</v>
      </c>
      <c r="AB13" s="32" t="s">
        <v>11</v>
      </c>
      <c r="AC13" s="35">
        <v>43577.689432870371</v>
      </c>
    </row>
    <row r="14" spans="1:29" s="7" customFormat="1" ht="18.75" customHeight="1" x14ac:dyDescent="0.15">
      <c r="A14" s="32" t="s">
        <v>299</v>
      </c>
      <c r="B14" s="33">
        <v>1</v>
      </c>
      <c r="C14" s="32" t="s">
        <v>6</v>
      </c>
      <c r="D14" s="32" t="s">
        <v>67</v>
      </c>
      <c r="E14" s="32" t="s">
        <v>68</v>
      </c>
      <c r="F14" s="32" t="s">
        <v>69</v>
      </c>
      <c r="G14" s="34">
        <v>2</v>
      </c>
      <c r="H14" s="32" t="s">
        <v>11</v>
      </c>
      <c r="I14" s="34">
        <v>2</v>
      </c>
      <c r="J14" s="32" t="s">
        <v>11</v>
      </c>
      <c r="K14" s="34">
        <v>2</v>
      </c>
      <c r="L14" s="32" t="s">
        <v>11</v>
      </c>
      <c r="M14" s="34">
        <v>2</v>
      </c>
      <c r="N14" s="32" t="s">
        <v>11</v>
      </c>
      <c r="O14" s="34">
        <v>2</v>
      </c>
      <c r="P14" s="32" t="s">
        <v>11</v>
      </c>
      <c r="Q14" s="34">
        <v>2</v>
      </c>
      <c r="R14" s="32" t="s">
        <v>11</v>
      </c>
      <c r="S14" s="34">
        <v>1</v>
      </c>
      <c r="T14" s="32" t="s">
        <v>11</v>
      </c>
      <c r="U14" s="34">
        <v>2</v>
      </c>
      <c r="V14" s="32" t="s">
        <v>11</v>
      </c>
      <c r="W14" s="34">
        <v>2</v>
      </c>
      <c r="X14" s="32" t="s">
        <v>11</v>
      </c>
      <c r="Y14" s="34">
        <v>2</v>
      </c>
      <c r="Z14" s="32" t="s">
        <v>11</v>
      </c>
      <c r="AA14" s="34">
        <v>2</v>
      </c>
      <c r="AB14" s="32" t="s">
        <v>11</v>
      </c>
      <c r="AC14" s="36">
        <v>43584.522187499999</v>
      </c>
    </row>
    <row r="15" spans="1:29" s="7" customFormat="1" ht="18.75" customHeight="1" x14ac:dyDescent="0.15">
      <c r="A15" s="32" t="s">
        <v>299</v>
      </c>
      <c r="B15" s="33">
        <v>2</v>
      </c>
      <c r="C15" s="32" t="s">
        <v>6</v>
      </c>
      <c r="D15" s="32" t="s">
        <v>70</v>
      </c>
      <c r="E15" s="32" t="s">
        <v>68</v>
      </c>
      <c r="F15" s="32" t="s">
        <v>71</v>
      </c>
      <c r="G15" s="34">
        <v>2</v>
      </c>
      <c r="H15" s="32" t="s">
        <v>11</v>
      </c>
      <c r="I15" s="34">
        <v>2</v>
      </c>
      <c r="J15" s="32" t="s">
        <v>11</v>
      </c>
      <c r="K15" s="34">
        <v>2</v>
      </c>
      <c r="L15" s="32" t="s">
        <v>11</v>
      </c>
      <c r="M15" s="34">
        <v>1</v>
      </c>
      <c r="N15" s="32" t="s">
        <v>11</v>
      </c>
      <c r="O15" s="34">
        <v>1</v>
      </c>
      <c r="P15" s="32" t="s">
        <v>11</v>
      </c>
      <c r="Q15" s="34">
        <v>1</v>
      </c>
      <c r="R15" s="32" t="s">
        <v>11</v>
      </c>
      <c r="S15" s="34">
        <v>1</v>
      </c>
      <c r="T15" s="32" t="s">
        <v>11</v>
      </c>
      <c r="U15" s="34">
        <v>1</v>
      </c>
      <c r="V15" s="32" t="s">
        <v>11</v>
      </c>
      <c r="W15" s="34">
        <v>1</v>
      </c>
      <c r="X15" s="32" t="s">
        <v>11</v>
      </c>
      <c r="Y15" s="34">
        <v>2</v>
      </c>
      <c r="Z15" s="32" t="s">
        <v>11</v>
      </c>
      <c r="AA15" s="34">
        <v>1</v>
      </c>
      <c r="AB15" s="32" t="s">
        <v>11</v>
      </c>
      <c r="AC15" s="36">
        <v>43584.498136574075</v>
      </c>
    </row>
    <row r="16" spans="1:29" s="7" customFormat="1" ht="18.75" customHeight="1" x14ac:dyDescent="0.15">
      <c r="A16" s="32" t="s">
        <v>299</v>
      </c>
      <c r="B16" s="33">
        <v>3</v>
      </c>
      <c r="C16" s="32" t="s">
        <v>6</v>
      </c>
      <c r="D16" s="32" t="s">
        <v>72</v>
      </c>
      <c r="E16" s="32" t="s">
        <v>73</v>
      </c>
      <c r="F16" s="32" t="s">
        <v>74</v>
      </c>
      <c r="G16" s="34">
        <v>1</v>
      </c>
      <c r="H16" s="32" t="s">
        <v>11</v>
      </c>
      <c r="I16" s="34">
        <v>2</v>
      </c>
      <c r="J16" s="32" t="s">
        <v>75</v>
      </c>
      <c r="K16" s="34">
        <v>2</v>
      </c>
      <c r="L16" s="32" t="s">
        <v>76</v>
      </c>
      <c r="M16" s="34">
        <v>2</v>
      </c>
      <c r="N16" s="32" t="s">
        <v>77</v>
      </c>
      <c r="O16" s="34">
        <v>2</v>
      </c>
      <c r="P16" s="32" t="s">
        <v>78</v>
      </c>
      <c r="Q16" s="34">
        <v>1</v>
      </c>
      <c r="R16" s="32" t="s">
        <v>79</v>
      </c>
      <c r="S16" s="34">
        <v>1</v>
      </c>
      <c r="T16" s="32" t="s">
        <v>80</v>
      </c>
      <c r="U16" s="34">
        <v>2</v>
      </c>
      <c r="V16" s="32" t="s">
        <v>81</v>
      </c>
      <c r="W16" s="34">
        <v>2</v>
      </c>
      <c r="X16" s="32" t="s">
        <v>82</v>
      </c>
      <c r="Y16" s="34">
        <v>2</v>
      </c>
      <c r="Z16" s="32" t="s">
        <v>11</v>
      </c>
      <c r="AA16" s="34">
        <v>1</v>
      </c>
      <c r="AB16" s="32" t="s">
        <v>11</v>
      </c>
      <c r="AC16" s="36">
        <v>43584.593888888892</v>
      </c>
    </row>
    <row r="17" spans="1:29" s="7" customFormat="1" ht="18.75" customHeight="1" x14ac:dyDescent="0.15">
      <c r="A17" s="32" t="s">
        <v>299</v>
      </c>
      <c r="B17" s="33">
        <v>4</v>
      </c>
      <c r="C17" s="32" t="s">
        <v>6</v>
      </c>
      <c r="D17" s="32" t="s">
        <v>83</v>
      </c>
      <c r="E17" s="32" t="s">
        <v>84</v>
      </c>
      <c r="F17" s="32" t="s">
        <v>85</v>
      </c>
      <c r="G17" s="34">
        <v>2</v>
      </c>
      <c r="H17" s="32" t="s">
        <v>11</v>
      </c>
      <c r="I17" s="34">
        <v>2</v>
      </c>
      <c r="J17" s="32" t="s">
        <v>11</v>
      </c>
      <c r="K17" s="34">
        <v>2</v>
      </c>
      <c r="L17" s="32" t="s">
        <v>11</v>
      </c>
      <c r="M17" s="34">
        <v>2</v>
      </c>
      <c r="N17" s="32" t="s">
        <v>11</v>
      </c>
      <c r="O17" s="34">
        <v>2</v>
      </c>
      <c r="P17" s="32" t="s">
        <v>11</v>
      </c>
      <c r="Q17" s="34">
        <v>2</v>
      </c>
      <c r="R17" s="32" t="s">
        <v>11</v>
      </c>
      <c r="S17" s="34">
        <v>2</v>
      </c>
      <c r="T17" s="32" t="s">
        <v>11</v>
      </c>
      <c r="U17" s="34">
        <v>2</v>
      </c>
      <c r="V17" s="32" t="s">
        <v>11</v>
      </c>
      <c r="W17" s="34">
        <v>2</v>
      </c>
      <c r="X17" s="32" t="s">
        <v>11</v>
      </c>
      <c r="Y17" s="34">
        <v>2</v>
      </c>
      <c r="Z17" s="32" t="s">
        <v>11</v>
      </c>
      <c r="AA17" s="34">
        <v>1</v>
      </c>
      <c r="AB17" s="32" t="s">
        <v>11</v>
      </c>
      <c r="AC17" s="36">
        <v>43577.601944444446</v>
      </c>
    </row>
    <row r="18" spans="1:29" s="7" customFormat="1" ht="18.75" customHeight="1" x14ac:dyDescent="0.15">
      <c r="A18" s="32" t="s">
        <v>299</v>
      </c>
      <c r="B18" s="33">
        <v>5</v>
      </c>
      <c r="C18" s="32" t="s">
        <v>6</v>
      </c>
      <c r="D18" s="32" t="s">
        <v>86</v>
      </c>
      <c r="E18" s="32" t="s">
        <v>27</v>
      </c>
      <c r="F18" s="32" t="s">
        <v>87</v>
      </c>
      <c r="G18" s="34">
        <v>2</v>
      </c>
      <c r="H18" s="32" t="s">
        <v>88</v>
      </c>
      <c r="I18" s="34">
        <v>2</v>
      </c>
      <c r="J18" s="32" t="s">
        <v>89</v>
      </c>
      <c r="K18" s="34">
        <v>2</v>
      </c>
      <c r="L18" s="32" t="s">
        <v>90</v>
      </c>
      <c r="M18" s="34">
        <v>2</v>
      </c>
      <c r="N18" s="32" t="s">
        <v>91</v>
      </c>
      <c r="O18" s="34">
        <v>2</v>
      </c>
      <c r="P18" s="32" t="s">
        <v>92</v>
      </c>
      <c r="Q18" s="34">
        <v>2</v>
      </c>
      <c r="R18" s="32" t="s">
        <v>93</v>
      </c>
      <c r="S18" s="34">
        <v>2</v>
      </c>
      <c r="T18" s="32" t="s">
        <v>94</v>
      </c>
      <c r="U18" s="34">
        <v>2</v>
      </c>
      <c r="V18" s="32" t="s">
        <v>95</v>
      </c>
      <c r="W18" s="34">
        <v>2</v>
      </c>
      <c r="X18" s="32" t="s">
        <v>96</v>
      </c>
      <c r="Y18" s="34">
        <v>2</v>
      </c>
      <c r="Z18" s="32" t="s">
        <v>11</v>
      </c>
      <c r="AA18" s="34">
        <v>2</v>
      </c>
      <c r="AB18" s="32" t="s">
        <v>97</v>
      </c>
      <c r="AC18" s="36">
        <v>43568.596666666665</v>
      </c>
    </row>
    <row r="19" spans="1:29" s="7" customFormat="1" ht="18.75" customHeight="1" x14ac:dyDescent="0.15">
      <c r="A19" s="32" t="s">
        <v>299</v>
      </c>
      <c r="B19" s="33">
        <v>6</v>
      </c>
      <c r="C19" s="32" t="s">
        <v>6</v>
      </c>
      <c r="D19" s="32" t="s">
        <v>98</v>
      </c>
      <c r="E19" s="32" t="s">
        <v>27</v>
      </c>
      <c r="F19" s="32" t="s">
        <v>99</v>
      </c>
      <c r="G19" s="34">
        <v>2</v>
      </c>
      <c r="H19" s="32" t="s">
        <v>100</v>
      </c>
      <c r="I19" s="34">
        <v>1</v>
      </c>
      <c r="J19" s="32" t="s">
        <v>11</v>
      </c>
      <c r="K19" s="34">
        <v>1</v>
      </c>
      <c r="L19" s="32" t="s">
        <v>101</v>
      </c>
      <c r="M19" s="34">
        <v>1</v>
      </c>
      <c r="N19" s="32" t="s">
        <v>102</v>
      </c>
      <c r="O19" s="34">
        <v>2</v>
      </c>
      <c r="P19" s="32" t="s">
        <v>103</v>
      </c>
      <c r="Q19" s="34">
        <v>1</v>
      </c>
      <c r="R19" s="32" t="s">
        <v>104</v>
      </c>
      <c r="S19" s="34">
        <v>2</v>
      </c>
      <c r="T19" s="32" t="s">
        <v>105</v>
      </c>
      <c r="U19" s="34">
        <v>2</v>
      </c>
      <c r="V19" s="32" t="s">
        <v>11</v>
      </c>
      <c r="W19" s="34">
        <v>1</v>
      </c>
      <c r="X19" s="32" t="s">
        <v>106</v>
      </c>
      <c r="Y19" s="34">
        <v>2</v>
      </c>
      <c r="Z19" s="32" t="s">
        <v>11</v>
      </c>
      <c r="AA19" s="34">
        <v>2</v>
      </c>
      <c r="AB19" s="32" t="s">
        <v>11</v>
      </c>
      <c r="AC19" s="36">
        <v>43568.655555555553</v>
      </c>
    </row>
    <row r="20" spans="1:29" s="7" customFormat="1" ht="18.75" customHeight="1" x14ac:dyDescent="0.15">
      <c r="A20" s="32" t="s">
        <v>299</v>
      </c>
      <c r="B20" s="33">
        <v>7</v>
      </c>
      <c r="C20" s="32" t="s">
        <v>6</v>
      </c>
      <c r="D20" s="32" t="s">
        <v>107</v>
      </c>
      <c r="E20" s="32" t="s">
        <v>9</v>
      </c>
      <c r="F20" s="32" t="s">
        <v>108</v>
      </c>
      <c r="G20" s="34">
        <v>2</v>
      </c>
      <c r="H20" s="32" t="s">
        <v>11</v>
      </c>
      <c r="I20" s="34">
        <v>2</v>
      </c>
      <c r="J20" s="32" t="s">
        <v>11</v>
      </c>
      <c r="K20" s="34">
        <v>2</v>
      </c>
      <c r="L20" s="32" t="s">
        <v>11</v>
      </c>
      <c r="M20" s="34">
        <v>2</v>
      </c>
      <c r="N20" s="32" t="s">
        <v>11</v>
      </c>
      <c r="O20" s="34">
        <v>2</v>
      </c>
      <c r="P20" s="32" t="s">
        <v>11</v>
      </c>
      <c r="Q20" s="34">
        <v>2</v>
      </c>
      <c r="R20" s="32" t="s">
        <v>11</v>
      </c>
      <c r="S20" s="34">
        <v>2</v>
      </c>
      <c r="T20" s="32" t="s">
        <v>11</v>
      </c>
      <c r="U20" s="34">
        <v>2</v>
      </c>
      <c r="V20" s="32" t="s">
        <v>11</v>
      </c>
      <c r="W20" s="34">
        <v>2</v>
      </c>
      <c r="X20" s="32" t="s">
        <v>11</v>
      </c>
      <c r="Y20" s="34">
        <v>2</v>
      </c>
      <c r="Z20" s="32" t="s">
        <v>11</v>
      </c>
      <c r="AA20" s="34">
        <v>1</v>
      </c>
      <c r="AB20" s="32" t="s">
        <v>11</v>
      </c>
      <c r="AC20" s="36">
        <v>43577.56046296296</v>
      </c>
    </row>
    <row r="21" spans="1:29" s="7" customFormat="1" ht="18.75" customHeight="1" x14ac:dyDescent="0.15">
      <c r="A21" s="32" t="s">
        <v>299</v>
      </c>
      <c r="B21" s="33">
        <v>8</v>
      </c>
      <c r="C21" s="32" t="s">
        <v>6</v>
      </c>
      <c r="D21" s="32" t="s">
        <v>109</v>
      </c>
      <c r="E21" s="32" t="s">
        <v>84</v>
      </c>
      <c r="F21" s="32" t="s">
        <v>110</v>
      </c>
      <c r="G21" s="34">
        <v>2</v>
      </c>
      <c r="H21" s="32" t="s">
        <v>11</v>
      </c>
      <c r="I21" s="34">
        <v>1</v>
      </c>
      <c r="J21" s="32" t="s">
        <v>11</v>
      </c>
      <c r="K21" s="34">
        <v>2</v>
      </c>
      <c r="L21" s="32" t="s">
        <v>11</v>
      </c>
      <c r="M21" s="34">
        <v>2</v>
      </c>
      <c r="N21" s="32" t="s">
        <v>11</v>
      </c>
      <c r="O21" s="34">
        <v>2</v>
      </c>
      <c r="P21" s="32" t="s">
        <v>11</v>
      </c>
      <c r="Q21" s="34">
        <v>1</v>
      </c>
      <c r="R21" s="32" t="s">
        <v>11</v>
      </c>
      <c r="S21" s="34">
        <v>2</v>
      </c>
      <c r="T21" s="32" t="s">
        <v>11</v>
      </c>
      <c r="U21" s="34">
        <v>2</v>
      </c>
      <c r="V21" s="32" t="s">
        <v>11</v>
      </c>
      <c r="W21" s="34">
        <v>2</v>
      </c>
      <c r="X21" s="32" t="s">
        <v>11</v>
      </c>
      <c r="Y21" s="34">
        <v>1</v>
      </c>
      <c r="Z21" s="32" t="s">
        <v>11</v>
      </c>
      <c r="AA21" s="34">
        <v>0</v>
      </c>
      <c r="AB21" s="32" t="s">
        <v>11</v>
      </c>
      <c r="AC21" s="36">
        <v>43577.590601851851</v>
      </c>
    </row>
    <row r="22" spans="1:29" s="7" customFormat="1" ht="18.75" customHeight="1" x14ac:dyDescent="0.15">
      <c r="A22" s="32" t="s">
        <v>299</v>
      </c>
      <c r="B22" s="33">
        <v>9</v>
      </c>
      <c r="C22" s="32" t="s">
        <v>6</v>
      </c>
      <c r="D22" s="32" t="s">
        <v>111</v>
      </c>
      <c r="E22" s="32" t="s">
        <v>68</v>
      </c>
      <c r="F22" s="32" t="s">
        <v>112</v>
      </c>
      <c r="G22" s="34">
        <v>2</v>
      </c>
      <c r="H22" s="32" t="s">
        <v>11</v>
      </c>
      <c r="I22" s="34">
        <v>2</v>
      </c>
      <c r="J22" s="32" t="s">
        <v>11</v>
      </c>
      <c r="K22" s="34">
        <v>2</v>
      </c>
      <c r="L22" s="32" t="s">
        <v>11</v>
      </c>
      <c r="M22" s="34">
        <v>1</v>
      </c>
      <c r="N22" s="32" t="s">
        <v>11</v>
      </c>
      <c r="O22" s="34">
        <v>1</v>
      </c>
      <c r="P22" s="32" t="s">
        <v>11</v>
      </c>
      <c r="Q22" s="34">
        <v>2</v>
      </c>
      <c r="R22" s="32" t="s">
        <v>11</v>
      </c>
      <c r="S22" s="34">
        <v>1</v>
      </c>
      <c r="T22" s="32" t="s">
        <v>11</v>
      </c>
      <c r="U22" s="34">
        <v>2</v>
      </c>
      <c r="V22" s="32" t="s">
        <v>11</v>
      </c>
      <c r="W22" s="34">
        <v>1</v>
      </c>
      <c r="X22" s="32" t="s">
        <v>11</v>
      </c>
      <c r="Y22" s="34">
        <v>2</v>
      </c>
      <c r="Z22" s="32" t="s">
        <v>11</v>
      </c>
      <c r="AA22" s="34">
        <v>2</v>
      </c>
      <c r="AB22" s="32" t="s">
        <v>11</v>
      </c>
      <c r="AC22" s="36">
        <v>43584.51253472222</v>
      </c>
    </row>
    <row r="23" spans="1:29" s="7" customFormat="1" ht="18.75" customHeight="1" x14ac:dyDescent="0.15">
      <c r="A23" s="32" t="s">
        <v>299</v>
      </c>
      <c r="B23" s="33">
        <v>10</v>
      </c>
      <c r="C23" s="32" t="s">
        <v>6</v>
      </c>
      <c r="D23" s="32" t="s">
        <v>113</v>
      </c>
      <c r="E23" s="32" t="s">
        <v>114</v>
      </c>
      <c r="F23" s="32" t="s">
        <v>115</v>
      </c>
      <c r="G23" s="34">
        <v>2</v>
      </c>
      <c r="H23" s="32" t="s">
        <v>116</v>
      </c>
      <c r="I23" s="34">
        <v>2</v>
      </c>
      <c r="J23" s="32" t="s">
        <v>116</v>
      </c>
      <c r="K23" s="34">
        <v>2</v>
      </c>
      <c r="L23" s="32" t="s">
        <v>116</v>
      </c>
      <c r="M23" s="34">
        <v>2</v>
      </c>
      <c r="N23" s="32" t="s">
        <v>116</v>
      </c>
      <c r="O23" s="34">
        <v>2</v>
      </c>
      <c r="P23" s="32" t="s">
        <v>116</v>
      </c>
      <c r="Q23" s="34">
        <v>2</v>
      </c>
      <c r="R23" s="32" t="s">
        <v>116</v>
      </c>
      <c r="S23" s="34">
        <v>2</v>
      </c>
      <c r="T23" s="32" t="s">
        <v>116</v>
      </c>
      <c r="U23" s="34">
        <v>2</v>
      </c>
      <c r="V23" s="32" t="s">
        <v>116</v>
      </c>
      <c r="W23" s="34">
        <v>2</v>
      </c>
      <c r="X23" s="32" t="s">
        <v>116</v>
      </c>
      <c r="Y23" s="34">
        <v>1</v>
      </c>
      <c r="Z23" s="32" t="s">
        <v>117</v>
      </c>
      <c r="AA23" s="34">
        <v>1</v>
      </c>
      <c r="AB23" s="32" t="s">
        <v>118</v>
      </c>
      <c r="AC23" s="36">
        <v>43577.984027777777</v>
      </c>
    </row>
    <row r="24" spans="1:29" s="7" customFormat="1" ht="18.75" customHeight="1" x14ac:dyDescent="0.15">
      <c r="A24" s="32" t="s">
        <v>299</v>
      </c>
      <c r="B24" s="33">
        <v>11</v>
      </c>
      <c r="C24" s="32" t="s">
        <v>6</v>
      </c>
      <c r="D24" s="32" t="s">
        <v>119</v>
      </c>
      <c r="E24" s="32" t="s">
        <v>114</v>
      </c>
      <c r="F24" s="32" t="s">
        <v>120</v>
      </c>
      <c r="G24" s="34">
        <v>2</v>
      </c>
      <c r="H24" s="32" t="s">
        <v>116</v>
      </c>
      <c r="I24" s="34">
        <v>2</v>
      </c>
      <c r="J24" s="32" t="s">
        <v>116</v>
      </c>
      <c r="K24" s="34">
        <v>2</v>
      </c>
      <c r="L24" s="32" t="s">
        <v>116</v>
      </c>
      <c r="M24" s="34">
        <v>2</v>
      </c>
      <c r="N24" s="32" t="s">
        <v>116</v>
      </c>
      <c r="O24" s="34">
        <v>2</v>
      </c>
      <c r="P24" s="32" t="s">
        <v>116</v>
      </c>
      <c r="Q24" s="34">
        <v>2</v>
      </c>
      <c r="R24" s="32" t="s">
        <v>116</v>
      </c>
      <c r="S24" s="34">
        <v>2</v>
      </c>
      <c r="T24" s="32" t="s">
        <v>116</v>
      </c>
      <c r="U24" s="34">
        <v>2</v>
      </c>
      <c r="V24" s="32" t="s">
        <v>116</v>
      </c>
      <c r="W24" s="34">
        <v>2</v>
      </c>
      <c r="X24" s="32" t="s">
        <v>116</v>
      </c>
      <c r="Y24" s="34">
        <v>1</v>
      </c>
      <c r="Z24" s="32" t="s">
        <v>121</v>
      </c>
      <c r="AA24" s="34">
        <v>1</v>
      </c>
      <c r="AB24" s="32" t="s">
        <v>118</v>
      </c>
      <c r="AC24" s="36">
        <v>43577.975347222222</v>
      </c>
    </row>
    <row r="25" spans="1:29" s="7" customFormat="1" ht="18.75" customHeight="1" x14ac:dyDescent="0.15">
      <c r="A25" s="32" t="s">
        <v>299</v>
      </c>
      <c r="B25" s="33">
        <v>12</v>
      </c>
      <c r="C25" s="32" t="s">
        <v>6</v>
      </c>
      <c r="D25" s="32" t="s">
        <v>122</v>
      </c>
      <c r="E25" s="32" t="s">
        <v>114</v>
      </c>
      <c r="F25" s="32" t="s">
        <v>123</v>
      </c>
      <c r="G25" s="34">
        <v>2</v>
      </c>
      <c r="H25" s="32" t="s">
        <v>116</v>
      </c>
      <c r="I25" s="34">
        <v>2</v>
      </c>
      <c r="J25" s="32" t="s">
        <v>116</v>
      </c>
      <c r="K25" s="34">
        <v>2</v>
      </c>
      <c r="L25" s="32" t="s">
        <v>116</v>
      </c>
      <c r="M25" s="34">
        <v>2</v>
      </c>
      <c r="N25" s="32" t="s">
        <v>116</v>
      </c>
      <c r="O25" s="34">
        <v>2</v>
      </c>
      <c r="P25" s="32" t="s">
        <v>116</v>
      </c>
      <c r="Q25" s="34">
        <v>2</v>
      </c>
      <c r="R25" s="32" t="s">
        <v>116</v>
      </c>
      <c r="S25" s="34">
        <v>2</v>
      </c>
      <c r="T25" s="32" t="s">
        <v>116</v>
      </c>
      <c r="U25" s="34">
        <v>2</v>
      </c>
      <c r="V25" s="32" t="s">
        <v>116</v>
      </c>
      <c r="W25" s="34">
        <v>2</v>
      </c>
      <c r="X25" s="32" t="s">
        <v>116</v>
      </c>
      <c r="Y25" s="34">
        <v>1</v>
      </c>
      <c r="Z25" s="32" t="s">
        <v>124</v>
      </c>
      <c r="AA25" s="34">
        <v>2</v>
      </c>
      <c r="AB25" s="32" t="s">
        <v>118</v>
      </c>
      <c r="AC25" s="36">
        <v>43577.980787037035</v>
      </c>
    </row>
    <row r="26" spans="1:29" s="7" customFormat="1" ht="18.75" customHeight="1" x14ac:dyDescent="0.15">
      <c r="A26" s="32" t="s">
        <v>299</v>
      </c>
      <c r="B26" s="33">
        <v>13</v>
      </c>
      <c r="C26" s="32" t="s">
        <v>6</v>
      </c>
      <c r="D26" s="32" t="s">
        <v>125</v>
      </c>
      <c r="E26" s="32" t="s">
        <v>84</v>
      </c>
      <c r="F26" s="32" t="s">
        <v>126</v>
      </c>
      <c r="G26" s="34">
        <v>2</v>
      </c>
      <c r="H26" s="32" t="s">
        <v>11</v>
      </c>
      <c r="I26" s="34">
        <v>2</v>
      </c>
      <c r="J26" s="32" t="s">
        <v>11</v>
      </c>
      <c r="K26" s="34">
        <v>2</v>
      </c>
      <c r="L26" s="32" t="s">
        <v>11</v>
      </c>
      <c r="M26" s="34">
        <v>2</v>
      </c>
      <c r="N26" s="32" t="s">
        <v>11</v>
      </c>
      <c r="O26" s="34">
        <v>2</v>
      </c>
      <c r="P26" s="32" t="s">
        <v>11</v>
      </c>
      <c r="Q26" s="34">
        <v>2</v>
      </c>
      <c r="R26" s="32" t="s">
        <v>11</v>
      </c>
      <c r="S26" s="34">
        <v>2</v>
      </c>
      <c r="T26" s="32" t="s">
        <v>11</v>
      </c>
      <c r="U26" s="34">
        <v>2</v>
      </c>
      <c r="V26" s="32" t="s">
        <v>11</v>
      </c>
      <c r="W26" s="34">
        <v>2</v>
      </c>
      <c r="X26" s="32" t="s">
        <v>11</v>
      </c>
      <c r="Y26" s="34">
        <v>2</v>
      </c>
      <c r="Z26" s="32" t="s">
        <v>11</v>
      </c>
      <c r="AA26" s="34">
        <v>1</v>
      </c>
      <c r="AB26" s="32" t="s">
        <v>11</v>
      </c>
      <c r="AC26" s="36">
        <v>43577.556458333333</v>
      </c>
    </row>
    <row r="27" spans="1:29" s="7" customFormat="1" ht="18.75" customHeight="1" x14ac:dyDescent="0.15">
      <c r="A27" s="32" t="s">
        <v>299</v>
      </c>
      <c r="B27" s="33">
        <v>14</v>
      </c>
      <c r="C27" s="32" t="s">
        <v>6</v>
      </c>
      <c r="D27" s="32" t="s">
        <v>127</v>
      </c>
      <c r="E27" s="32" t="s">
        <v>128</v>
      </c>
      <c r="F27" s="32" t="s">
        <v>129</v>
      </c>
      <c r="G27" s="34">
        <v>2</v>
      </c>
      <c r="H27" s="32" t="s">
        <v>11</v>
      </c>
      <c r="I27" s="34">
        <v>2</v>
      </c>
      <c r="J27" s="32" t="s">
        <v>11</v>
      </c>
      <c r="K27" s="34">
        <v>2</v>
      </c>
      <c r="L27" s="32" t="s">
        <v>11</v>
      </c>
      <c r="M27" s="34">
        <v>2</v>
      </c>
      <c r="N27" s="32" t="s">
        <v>11</v>
      </c>
      <c r="O27" s="34">
        <v>2</v>
      </c>
      <c r="P27" s="32" t="s">
        <v>11</v>
      </c>
      <c r="Q27" s="34">
        <v>2</v>
      </c>
      <c r="R27" s="32" t="s">
        <v>11</v>
      </c>
      <c r="S27" s="34">
        <v>2</v>
      </c>
      <c r="T27" s="32" t="s">
        <v>11</v>
      </c>
      <c r="U27" s="34">
        <v>2</v>
      </c>
      <c r="V27" s="32" t="s">
        <v>11</v>
      </c>
      <c r="W27" s="34">
        <v>2</v>
      </c>
      <c r="X27" s="32" t="s">
        <v>11</v>
      </c>
      <c r="Y27" s="34">
        <v>2</v>
      </c>
      <c r="Z27" s="32" t="s">
        <v>11</v>
      </c>
      <c r="AA27" s="34">
        <v>2</v>
      </c>
      <c r="AB27" s="32" t="s">
        <v>11</v>
      </c>
      <c r="AC27" s="36">
        <v>43580.399525462963</v>
      </c>
    </row>
    <row r="28" spans="1:29" s="7" customFormat="1" ht="18.75" customHeight="1" x14ac:dyDescent="0.15">
      <c r="A28" s="32" t="s">
        <v>299</v>
      </c>
      <c r="B28" s="33">
        <v>15</v>
      </c>
      <c r="C28" s="32" t="s">
        <v>6</v>
      </c>
      <c r="D28" s="32" t="s">
        <v>130</v>
      </c>
      <c r="E28" s="32" t="s">
        <v>27</v>
      </c>
      <c r="F28" s="32" t="s">
        <v>131</v>
      </c>
      <c r="G28" s="34">
        <v>2</v>
      </c>
      <c r="H28" s="32" t="s">
        <v>132</v>
      </c>
      <c r="I28" s="34">
        <v>2</v>
      </c>
      <c r="J28" s="32" t="s">
        <v>133</v>
      </c>
      <c r="K28" s="34">
        <v>2</v>
      </c>
      <c r="L28" s="32" t="s">
        <v>134</v>
      </c>
      <c r="M28" s="34">
        <v>2</v>
      </c>
      <c r="N28" s="32" t="s">
        <v>135</v>
      </c>
      <c r="O28" s="34">
        <v>2</v>
      </c>
      <c r="P28" s="32" t="s">
        <v>136</v>
      </c>
      <c r="Q28" s="34">
        <v>2</v>
      </c>
      <c r="R28" s="32" t="s">
        <v>137</v>
      </c>
      <c r="S28" s="34">
        <v>2</v>
      </c>
      <c r="T28" s="32" t="s">
        <v>138</v>
      </c>
      <c r="U28" s="34">
        <v>2</v>
      </c>
      <c r="V28" s="32" t="s">
        <v>139</v>
      </c>
      <c r="W28" s="34">
        <v>2</v>
      </c>
      <c r="X28" s="32" t="s">
        <v>140</v>
      </c>
      <c r="Y28" s="34">
        <v>2</v>
      </c>
      <c r="Z28" s="32" t="s">
        <v>11</v>
      </c>
      <c r="AA28" s="34">
        <v>2</v>
      </c>
      <c r="AB28" s="32" t="s">
        <v>141</v>
      </c>
      <c r="AC28" s="36">
        <v>43568.508402777778</v>
      </c>
    </row>
    <row r="29" spans="1:29" s="7" customFormat="1" ht="18.75" customHeight="1" x14ac:dyDescent="0.15">
      <c r="A29" s="32" t="s">
        <v>299</v>
      </c>
      <c r="B29" s="33">
        <v>16</v>
      </c>
      <c r="C29" s="32" t="s">
        <v>6</v>
      </c>
      <c r="D29" s="32" t="s">
        <v>142</v>
      </c>
      <c r="E29" s="32" t="s">
        <v>128</v>
      </c>
      <c r="F29" s="32" t="s">
        <v>143</v>
      </c>
      <c r="G29" s="34">
        <v>2</v>
      </c>
      <c r="H29" s="32" t="s">
        <v>11</v>
      </c>
      <c r="I29" s="34">
        <v>2</v>
      </c>
      <c r="J29" s="32" t="s">
        <v>11</v>
      </c>
      <c r="K29" s="34">
        <v>2</v>
      </c>
      <c r="L29" s="32" t="s">
        <v>11</v>
      </c>
      <c r="M29" s="34">
        <v>2</v>
      </c>
      <c r="N29" s="32" t="s">
        <v>11</v>
      </c>
      <c r="O29" s="34">
        <v>2</v>
      </c>
      <c r="P29" s="32" t="s">
        <v>11</v>
      </c>
      <c r="Q29" s="34">
        <v>2</v>
      </c>
      <c r="R29" s="32" t="s">
        <v>11</v>
      </c>
      <c r="S29" s="34">
        <v>2</v>
      </c>
      <c r="T29" s="32" t="s">
        <v>11</v>
      </c>
      <c r="U29" s="34">
        <v>2</v>
      </c>
      <c r="V29" s="32" t="s">
        <v>11</v>
      </c>
      <c r="W29" s="34">
        <v>2</v>
      </c>
      <c r="X29" s="32" t="s">
        <v>11</v>
      </c>
      <c r="Y29" s="34">
        <v>2</v>
      </c>
      <c r="Z29" s="32" t="s">
        <v>11</v>
      </c>
      <c r="AA29" s="34">
        <v>2</v>
      </c>
      <c r="AB29" s="32" t="s">
        <v>11</v>
      </c>
      <c r="AC29" s="36">
        <v>43580.486793981479</v>
      </c>
    </row>
    <row r="30" spans="1:29" s="7" customFormat="1" ht="18.75" customHeight="1" x14ac:dyDescent="0.15">
      <c r="A30" s="32" t="s">
        <v>299</v>
      </c>
      <c r="B30" s="33">
        <v>17</v>
      </c>
      <c r="C30" s="32" t="s">
        <v>6</v>
      </c>
      <c r="D30" s="32" t="s">
        <v>142</v>
      </c>
      <c r="E30" s="32" t="s">
        <v>128</v>
      </c>
      <c r="F30" s="32" t="s">
        <v>144</v>
      </c>
      <c r="G30" s="34">
        <v>2</v>
      </c>
      <c r="H30" s="32" t="s">
        <v>11</v>
      </c>
      <c r="I30" s="34">
        <v>2</v>
      </c>
      <c r="J30" s="32" t="s">
        <v>11</v>
      </c>
      <c r="K30" s="34">
        <v>2</v>
      </c>
      <c r="L30" s="32" t="s">
        <v>11</v>
      </c>
      <c r="M30" s="34">
        <v>2</v>
      </c>
      <c r="N30" s="32" t="s">
        <v>11</v>
      </c>
      <c r="O30" s="34">
        <v>2</v>
      </c>
      <c r="P30" s="32" t="s">
        <v>11</v>
      </c>
      <c r="Q30" s="34">
        <v>2</v>
      </c>
      <c r="R30" s="32" t="s">
        <v>11</v>
      </c>
      <c r="S30" s="34">
        <v>2</v>
      </c>
      <c r="T30" s="32" t="s">
        <v>11</v>
      </c>
      <c r="U30" s="34">
        <v>2</v>
      </c>
      <c r="V30" s="32" t="s">
        <v>11</v>
      </c>
      <c r="W30" s="34">
        <v>2</v>
      </c>
      <c r="X30" s="32" t="s">
        <v>11</v>
      </c>
      <c r="Y30" s="34">
        <v>2</v>
      </c>
      <c r="Z30" s="32" t="s">
        <v>11</v>
      </c>
      <c r="AA30" s="34">
        <v>2</v>
      </c>
      <c r="AB30" s="32" t="s">
        <v>11</v>
      </c>
      <c r="AC30" s="36">
        <v>43580.483460648145</v>
      </c>
    </row>
    <row r="31" spans="1:29" s="7" customFormat="1" ht="18.75" customHeight="1" x14ac:dyDescent="0.15">
      <c r="A31" s="32" t="s">
        <v>299</v>
      </c>
      <c r="B31" s="33">
        <v>18</v>
      </c>
      <c r="C31" s="32" t="s">
        <v>6</v>
      </c>
      <c r="D31" s="32" t="s">
        <v>142</v>
      </c>
      <c r="E31" s="32" t="s">
        <v>128</v>
      </c>
      <c r="F31" s="32" t="s">
        <v>145</v>
      </c>
      <c r="G31" s="34">
        <v>2</v>
      </c>
      <c r="H31" s="32" t="s">
        <v>11</v>
      </c>
      <c r="I31" s="34">
        <v>2</v>
      </c>
      <c r="J31" s="32" t="s">
        <v>11</v>
      </c>
      <c r="K31" s="34">
        <v>2</v>
      </c>
      <c r="L31" s="32" t="s">
        <v>11</v>
      </c>
      <c r="M31" s="34">
        <v>2</v>
      </c>
      <c r="N31" s="32" t="s">
        <v>11</v>
      </c>
      <c r="O31" s="34">
        <v>2</v>
      </c>
      <c r="P31" s="32" t="s">
        <v>11</v>
      </c>
      <c r="Q31" s="34">
        <v>2</v>
      </c>
      <c r="R31" s="32" t="s">
        <v>11</v>
      </c>
      <c r="S31" s="34">
        <v>2</v>
      </c>
      <c r="T31" s="32" t="s">
        <v>11</v>
      </c>
      <c r="U31" s="34">
        <v>2</v>
      </c>
      <c r="V31" s="32" t="s">
        <v>11</v>
      </c>
      <c r="W31" s="34">
        <v>2</v>
      </c>
      <c r="X31" s="32" t="s">
        <v>11</v>
      </c>
      <c r="Y31" s="34">
        <v>2</v>
      </c>
      <c r="Z31" s="32" t="s">
        <v>11</v>
      </c>
      <c r="AA31" s="34">
        <v>2</v>
      </c>
      <c r="AB31" s="32" t="s">
        <v>11</v>
      </c>
      <c r="AC31" s="36">
        <v>43557.653506944444</v>
      </c>
    </row>
    <row r="32" spans="1:29" s="7" customFormat="1" ht="18.75" customHeight="1" x14ac:dyDescent="0.15">
      <c r="A32" s="32" t="s">
        <v>299</v>
      </c>
      <c r="B32" s="33">
        <v>19</v>
      </c>
      <c r="C32" s="32" t="s">
        <v>6</v>
      </c>
      <c r="D32" s="32" t="s">
        <v>146</v>
      </c>
      <c r="E32" s="32" t="s">
        <v>9</v>
      </c>
      <c r="F32" s="32" t="s">
        <v>147</v>
      </c>
      <c r="G32" s="34">
        <v>2</v>
      </c>
      <c r="H32" s="32" t="s">
        <v>11</v>
      </c>
      <c r="I32" s="34">
        <v>2</v>
      </c>
      <c r="J32" s="32" t="s">
        <v>11</v>
      </c>
      <c r="K32" s="34">
        <v>2</v>
      </c>
      <c r="L32" s="32" t="s">
        <v>11</v>
      </c>
      <c r="M32" s="34">
        <v>2</v>
      </c>
      <c r="N32" s="32" t="s">
        <v>11</v>
      </c>
      <c r="O32" s="34">
        <v>2</v>
      </c>
      <c r="P32" s="32" t="s">
        <v>11</v>
      </c>
      <c r="Q32" s="34">
        <v>2</v>
      </c>
      <c r="R32" s="32" t="s">
        <v>11</v>
      </c>
      <c r="S32" s="34">
        <v>2</v>
      </c>
      <c r="T32" s="32" t="s">
        <v>11</v>
      </c>
      <c r="U32" s="34">
        <v>2</v>
      </c>
      <c r="V32" s="32" t="s">
        <v>11</v>
      </c>
      <c r="W32" s="34">
        <v>2</v>
      </c>
      <c r="X32" s="32" t="s">
        <v>11</v>
      </c>
      <c r="Y32" s="34">
        <v>2</v>
      </c>
      <c r="Z32" s="32" t="s">
        <v>11</v>
      </c>
      <c r="AA32" s="34">
        <v>2</v>
      </c>
      <c r="AB32" s="32" t="s">
        <v>11</v>
      </c>
      <c r="AC32" s="36">
        <v>43577.531678240739</v>
      </c>
    </row>
    <row r="33" spans="1:29" s="7" customFormat="1" ht="18.75" customHeight="1" x14ac:dyDescent="0.15">
      <c r="A33" s="32" t="s">
        <v>299</v>
      </c>
      <c r="B33" s="33">
        <v>1</v>
      </c>
      <c r="C33" s="32" t="s">
        <v>153</v>
      </c>
      <c r="D33" s="32" t="s">
        <v>148</v>
      </c>
      <c r="E33" s="32" t="s">
        <v>149</v>
      </c>
      <c r="F33" s="32" t="s">
        <v>150</v>
      </c>
      <c r="G33" s="34">
        <v>2</v>
      </c>
      <c r="H33" s="32" t="s">
        <v>11</v>
      </c>
      <c r="I33" s="34">
        <v>2</v>
      </c>
      <c r="J33" s="32" t="s">
        <v>11</v>
      </c>
      <c r="K33" s="34">
        <v>2</v>
      </c>
      <c r="L33" s="32" t="s">
        <v>11</v>
      </c>
      <c r="M33" s="34">
        <v>2</v>
      </c>
      <c r="N33" s="32" t="s">
        <v>11</v>
      </c>
      <c r="O33" s="34">
        <v>2</v>
      </c>
      <c r="P33" s="32" t="s">
        <v>11</v>
      </c>
      <c r="Q33" s="34">
        <v>2</v>
      </c>
      <c r="R33" s="32" t="s">
        <v>11</v>
      </c>
      <c r="S33" s="34">
        <v>2</v>
      </c>
      <c r="T33" s="32" t="s">
        <v>11</v>
      </c>
      <c r="U33" s="34">
        <v>2</v>
      </c>
      <c r="V33" s="32" t="s">
        <v>11</v>
      </c>
      <c r="W33" s="34">
        <v>2</v>
      </c>
      <c r="X33" s="32" t="s">
        <v>11</v>
      </c>
      <c r="Y33" s="34">
        <v>2</v>
      </c>
      <c r="Z33" s="32" t="s">
        <v>11</v>
      </c>
      <c r="AA33" s="34">
        <v>2</v>
      </c>
      <c r="AB33" s="32" t="s">
        <v>11</v>
      </c>
      <c r="AC33" s="36">
        <v>43584.452650462961</v>
      </c>
    </row>
    <row r="34" spans="1:29" s="7" customFormat="1" ht="18.75" customHeight="1" x14ac:dyDescent="0.15">
      <c r="A34" s="32" t="s">
        <v>299</v>
      </c>
      <c r="B34" s="33">
        <v>2</v>
      </c>
      <c r="C34" s="32" t="s">
        <v>153</v>
      </c>
      <c r="D34" s="32" t="s">
        <v>151</v>
      </c>
      <c r="E34" s="32" t="s">
        <v>149</v>
      </c>
      <c r="F34" s="32" t="s">
        <v>152</v>
      </c>
      <c r="G34" s="34">
        <v>2</v>
      </c>
      <c r="H34" s="32" t="s">
        <v>11</v>
      </c>
      <c r="I34" s="34">
        <v>2</v>
      </c>
      <c r="J34" s="32" t="s">
        <v>11</v>
      </c>
      <c r="K34" s="34">
        <v>2</v>
      </c>
      <c r="L34" s="32" t="s">
        <v>11</v>
      </c>
      <c r="M34" s="34">
        <v>2</v>
      </c>
      <c r="N34" s="32" t="s">
        <v>11</v>
      </c>
      <c r="O34" s="34">
        <v>2</v>
      </c>
      <c r="P34" s="32" t="s">
        <v>11</v>
      </c>
      <c r="Q34" s="34">
        <v>2</v>
      </c>
      <c r="R34" s="32" t="s">
        <v>11</v>
      </c>
      <c r="S34" s="34">
        <v>2</v>
      </c>
      <c r="T34" s="32" t="s">
        <v>11</v>
      </c>
      <c r="U34" s="34">
        <v>2</v>
      </c>
      <c r="V34" s="32" t="s">
        <v>11</v>
      </c>
      <c r="W34" s="34">
        <v>2</v>
      </c>
      <c r="X34" s="32" t="s">
        <v>11</v>
      </c>
      <c r="Y34" s="34">
        <v>2</v>
      </c>
      <c r="Z34" s="32" t="s">
        <v>11</v>
      </c>
      <c r="AA34" s="34">
        <v>1</v>
      </c>
      <c r="AB34" s="32" t="s">
        <v>11</v>
      </c>
      <c r="AC34" s="36">
        <v>43584.476307870369</v>
      </c>
    </row>
    <row r="35" spans="1:29" s="8" customFormat="1" ht="18.75" customHeight="1" x14ac:dyDescent="0.15">
      <c r="A35" s="32" t="s">
        <v>299</v>
      </c>
      <c r="B35" s="37">
        <v>1</v>
      </c>
      <c r="C35" s="38" t="s">
        <v>3</v>
      </c>
      <c r="D35" s="38" t="s">
        <v>154</v>
      </c>
      <c r="E35" s="38" t="s">
        <v>155</v>
      </c>
      <c r="F35" s="38" t="s">
        <v>156</v>
      </c>
      <c r="G35" s="37">
        <v>2</v>
      </c>
      <c r="H35" s="38" t="s">
        <v>11</v>
      </c>
      <c r="I35" s="37">
        <v>2</v>
      </c>
      <c r="J35" s="38" t="s">
        <v>11</v>
      </c>
      <c r="K35" s="37">
        <v>2</v>
      </c>
      <c r="L35" s="38" t="s">
        <v>11</v>
      </c>
      <c r="M35" s="37">
        <v>2</v>
      </c>
      <c r="N35" s="38" t="s">
        <v>11</v>
      </c>
      <c r="O35" s="37">
        <v>2</v>
      </c>
      <c r="P35" s="38" t="s">
        <v>11</v>
      </c>
      <c r="Q35" s="37">
        <v>1</v>
      </c>
      <c r="R35" s="38" t="s">
        <v>157</v>
      </c>
      <c r="S35" s="37">
        <v>2</v>
      </c>
      <c r="T35" s="38" t="s">
        <v>158</v>
      </c>
      <c r="U35" s="37">
        <v>2</v>
      </c>
      <c r="V35" s="38" t="s">
        <v>11</v>
      </c>
      <c r="W35" s="37">
        <v>2</v>
      </c>
      <c r="X35" s="38" t="s">
        <v>11</v>
      </c>
      <c r="Y35" s="37">
        <v>2</v>
      </c>
      <c r="Z35" s="38" t="s">
        <v>11</v>
      </c>
      <c r="AA35" s="37">
        <v>2</v>
      </c>
      <c r="AB35" s="38" t="s">
        <v>11</v>
      </c>
      <c r="AC35" s="39">
        <v>43584.345092592594</v>
      </c>
    </row>
    <row r="36" spans="1:29" s="8" customFormat="1" ht="18.75" customHeight="1" x14ac:dyDescent="0.15">
      <c r="A36" s="32" t="s">
        <v>299</v>
      </c>
      <c r="B36" s="37">
        <v>2</v>
      </c>
      <c r="C36" s="38" t="s">
        <v>3</v>
      </c>
      <c r="D36" s="38" t="s">
        <v>159</v>
      </c>
      <c r="E36" s="38" t="s">
        <v>155</v>
      </c>
      <c r="F36" s="38" t="s">
        <v>160</v>
      </c>
      <c r="G36" s="37">
        <v>2</v>
      </c>
      <c r="H36" s="38" t="s">
        <v>11</v>
      </c>
      <c r="I36" s="37">
        <v>1</v>
      </c>
      <c r="J36" s="38" t="s">
        <v>161</v>
      </c>
      <c r="K36" s="37">
        <v>2</v>
      </c>
      <c r="L36" s="38" t="s">
        <v>11</v>
      </c>
      <c r="M36" s="37">
        <v>2</v>
      </c>
      <c r="N36" s="38" t="s">
        <v>11</v>
      </c>
      <c r="O36" s="37">
        <v>2</v>
      </c>
      <c r="P36" s="38" t="s">
        <v>11</v>
      </c>
      <c r="Q36" s="37">
        <v>2</v>
      </c>
      <c r="R36" s="38" t="s">
        <v>11</v>
      </c>
      <c r="S36" s="37">
        <v>2</v>
      </c>
      <c r="T36" s="38" t="s">
        <v>11</v>
      </c>
      <c r="U36" s="37">
        <v>2</v>
      </c>
      <c r="V36" s="38" t="s">
        <v>11</v>
      </c>
      <c r="W36" s="37">
        <v>2</v>
      </c>
      <c r="X36" s="38" t="s">
        <v>11</v>
      </c>
      <c r="Y36" s="37">
        <v>2</v>
      </c>
      <c r="Z36" s="38" t="s">
        <v>11</v>
      </c>
      <c r="AA36" s="37">
        <v>2</v>
      </c>
      <c r="AB36" s="38" t="s">
        <v>11</v>
      </c>
      <c r="AC36" s="39">
        <v>43583.684201388889</v>
      </c>
    </row>
    <row r="37" spans="1:29" s="8" customFormat="1" ht="18.75" customHeight="1" x14ac:dyDescent="0.15">
      <c r="A37" s="32" t="s">
        <v>299</v>
      </c>
      <c r="B37" s="37">
        <v>3</v>
      </c>
      <c r="C37" s="38" t="s">
        <v>3</v>
      </c>
      <c r="D37" s="38" t="s">
        <v>162</v>
      </c>
      <c r="E37" s="38" t="s">
        <v>155</v>
      </c>
      <c r="F37" s="38" t="s">
        <v>163</v>
      </c>
      <c r="G37" s="37">
        <v>2</v>
      </c>
      <c r="H37" s="38" t="s">
        <v>164</v>
      </c>
      <c r="I37" s="37">
        <v>2</v>
      </c>
      <c r="J37" s="38" t="s">
        <v>11</v>
      </c>
      <c r="K37" s="37">
        <v>2</v>
      </c>
      <c r="L37" s="38" t="s">
        <v>11</v>
      </c>
      <c r="M37" s="37">
        <v>2</v>
      </c>
      <c r="N37" s="38" t="s">
        <v>165</v>
      </c>
      <c r="O37" s="37">
        <v>2</v>
      </c>
      <c r="P37" s="38" t="s">
        <v>11</v>
      </c>
      <c r="Q37" s="37">
        <v>1</v>
      </c>
      <c r="R37" s="38" t="s">
        <v>166</v>
      </c>
      <c r="S37" s="37">
        <v>2</v>
      </c>
      <c r="T37" s="38" t="s">
        <v>11</v>
      </c>
      <c r="U37" s="37">
        <v>2</v>
      </c>
      <c r="V37" s="38" t="s">
        <v>11</v>
      </c>
      <c r="W37" s="37">
        <v>2</v>
      </c>
      <c r="X37" s="38" t="s">
        <v>11</v>
      </c>
      <c r="Y37" s="37">
        <v>2</v>
      </c>
      <c r="Z37" s="38" t="s">
        <v>11</v>
      </c>
      <c r="AA37" s="37">
        <v>2</v>
      </c>
      <c r="AB37" s="38" t="s">
        <v>11</v>
      </c>
      <c r="AC37" s="39">
        <v>43583.661782407406</v>
      </c>
    </row>
    <row r="38" spans="1:29" s="8" customFormat="1" ht="18.75" customHeight="1" x14ac:dyDescent="0.15">
      <c r="A38" s="32" t="s">
        <v>299</v>
      </c>
      <c r="B38" s="37">
        <v>4</v>
      </c>
      <c r="C38" s="38" t="s">
        <v>3</v>
      </c>
      <c r="D38" s="38" t="s">
        <v>167</v>
      </c>
      <c r="E38" s="38" t="s">
        <v>155</v>
      </c>
      <c r="F38" s="38" t="s">
        <v>168</v>
      </c>
      <c r="G38" s="37">
        <v>1</v>
      </c>
      <c r="H38" s="38" t="s">
        <v>169</v>
      </c>
      <c r="I38" s="37">
        <v>2</v>
      </c>
      <c r="J38" s="38" t="s">
        <v>11</v>
      </c>
      <c r="K38" s="37">
        <v>2</v>
      </c>
      <c r="L38" s="38" t="s">
        <v>11</v>
      </c>
      <c r="M38" s="37">
        <v>1</v>
      </c>
      <c r="N38" s="38" t="s">
        <v>11</v>
      </c>
      <c r="O38" s="37">
        <v>1</v>
      </c>
      <c r="P38" s="38" t="s">
        <v>170</v>
      </c>
      <c r="Q38" s="37">
        <v>2</v>
      </c>
      <c r="R38" s="38" t="s">
        <v>11</v>
      </c>
      <c r="S38" s="37">
        <v>1</v>
      </c>
      <c r="T38" s="38" t="s">
        <v>171</v>
      </c>
      <c r="U38" s="37">
        <v>0</v>
      </c>
      <c r="V38" s="38" t="s">
        <v>172</v>
      </c>
      <c r="W38" s="37">
        <v>2</v>
      </c>
      <c r="X38" s="38" t="s">
        <v>11</v>
      </c>
      <c r="Y38" s="37">
        <v>1</v>
      </c>
      <c r="Z38" s="38" t="s">
        <v>173</v>
      </c>
      <c r="AA38" s="37">
        <v>2</v>
      </c>
      <c r="AB38" s="38" t="s">
        <v>11</v>
      </c>
      <c r="AC38" s="39">
        <v>43583.632303240738</v>
      </c>
    </row>
    <row r="39" spans="1:29" s="8" customFormat="1" ht="18.75" customHeight="1" x14ac:dyDescent="0.15">
      <c r="A39" s="32" t="s">
        <v>299</v>
      </c>
      <c r="B39" s="37">
        <v>1</v>
      </c>
      <c r="C39" s="38" t="s">
        <v>191</v>
      </c>
      <c r="D39" s="38" t="s">
        <v>174</v>
      </c>
      <c r="E39" s="38" t="s">
        <v>175</v>
      </c>
      <c r="F39" s="38" t="s">
        <v>176</v>
      </c>
      <c r="G39" s="40">
        <v>2</v>
      </c>
      <c r="H39" s="38" t="s">
        <v>177</v>
      </c>
      <c r="I39" s="40">
        <v>1</v>
      </c>
      <c r="J39" s="38" t="s">
        <v>11</v>
      </c>
      <c r="K39" s="40">
        <v>1</v>
      </c>
      <c r="L39" s="38" t="s">
        <v>11</v>
      </c>
      <c r="M39" s="40">
        <v>1</v>
      </c>
      <c r="N39" s="38" t="s">
        <v>11</v>
      </c>
      <c r="O39" s="40">
        <v>2</v>
      </c>
      <c r="P39" s="38" t="s">
        <v>178</v>
      </c>
      <c r="Q39" s="40">
        <v>2</v>
      </c>
      <c r="R39" s="38" t="s">
        <v>179</v>
      </c>
      <c r="S39" s="40">
        <v>1</v>
      </c>
      <c r="T39" s="38" t="s">
        <v>11</v>
      </c>
      <c r="U39" s="41">
        <v>2</v>
      </c>
      <c r="V39" s="38" t="s">
        <v>180</v>
      </c>
      <c r="W39" s="40">
        <v>2</v>
      </c>
      <c r="X39" s="38" t="s">
        <v>181</v>
      </c>
      <c r="Y39" s="40">
        <v>1</v>
      </c>
      <c r="Z39" s="38" t="s">
        <v>182</v>
      </c>
      <c r="AA39" s="40">
        <v>1</v>
      </c>
      <c r="AB39" s="38" t="s">
        <v>11</v>
      </c>
      <c r="AC39" s="39">
        <v>43578.673125000001</v>
      </c>
    </row>
    <row r="40" spans="1:29" s="8" customFormat="1" ht="18.75" customHeight="1" x14ac:dyDescent="0.15">
      <c r="A40" s="32" t="s">
        <v>299</v>
      </c>
      <c r="B40" s="37">
        <v>2</v>
      </c>
      <c r="C40" s="38" t="s">
        <v>191</v>
      </c>
      <c r="D40" s="38" t="s">
        <v>183</v>
      </c>
      <c r="E40" s="38" t="s">
        <v>175</v>
      </c>
      <c r="F40" s="38" t="s">
        <v>184</v>
      </c>
      <c r="G40" s="40">
        <v>2</v>
      </c>
      <c r="H40" s="38" t="s">
        <v>185</v>
      </c>
      <c r="I40" s="40">
        <v>2</v>
      </c>
      <c r="J40" s="38" t="s">
        <v>186</v>
      </c>
      <c r="K40" s="40">
        <v>2</v>
      </c>
      <c r="L40" s="38" t="s">
        <v>11</v>
      </c>
      <c r="M40" s="40">
        <v>2</v>
      </c>
      <c r="N40" s="38" t="s">
        <v>187</v>
      </c>
      <c r="O40" s="40">
        <v>2</v>
      </c>
      <c r="P40" s="38" t="s">
        <v>188</v>
      </c>
      <c r="Q40" s="40">
        <v>2</v>
      </c>
      <c r="R40" s="38" t="s">
        <v>11</v>
      </c>
      <c r="S40" s="40">
        <v>2</v>
      </c>
      <c r="T40" s="38" t="s">
        <v>189</v>
      </c>
      <c r="U40" s="41">
        <v>2</v>
      </c>
      <c r="V40" s="38" t="s">
        <v>11</v>
      </c>
      <c r="W40" s="40">
        <v>2</v>
      </c>
      <c r="X40" s="38" t="s">
        <v>11</v>
      </c>
      <c r="Y40" s="40">
        <v>2</v>
      </c>
      <c r="Z40" s="38" t="s">
        <v>190</v>
      </c>
      <c r="AA40" s="40">
        <v>2</v>
      </c>
      <c r="AB40" s="38" t="s">
        <v>11</v>
      </c>
      <c r="AC40" s="39">
        <v>43583.977361111109</v>
      </c>
    </row>
    <row r="41" spans="1:29" s="7" customFormat="1" ht="18.75" customHeight="1" x14ac:dyDescent="0.15">
      <c r="A41" s="32" t="s">
        <v>299</v>
      </c>
      <c r="B41" s="33">
        <v>1</v>
      </c>
      <c r="C41" s="32" t="s">
        <v>4</v>
      </c>
      <c r="D41" s="32" t="s">
        <v>192</v>
      </c>
      <c r="E41" s="32" t="s">
        <v>193</v>
      </c>
      <c r="F41" s="32" t="s">
        <v>194</v>
      </c>
      <c r="G41" s="34">
        <v>2</v>
      </c>
      <c r="H41" s="32" t="s">
        <v>11</v>
      </c>
      <c r="I41" s="34">
        <v>1</v>
      </c>
      <c r="J41" s="32" t="s">
        <v>11</v>
      </c>
      <c r="K41" s="34">
        <v>1</v>
      </c>
      <c r="L41" s="32" t="s">
        <v>11</v>
      </c>
      <c r="M41" s="34">
        <v>2</v>
      </c>
      <c r="N41" s="32" t="s">
        <v>11</v>
      </c>
      <c r="O41" s="34">
        <v>2</v>
      </c>
      <c r="P41" s="32" t="s">
        <v>11</v>
      </c>
      <c r="Q41" s="34">
        <v>2</v>
      </c>
      <c r="R41" s="32" t="s">
        <v>11</v>
      </c>
      <c r="S41" s="34">
        <v>2</v>
      </c>
      <c r="T41" s="32" t="s">
        <v>11</v>
      </c>
      <c r="U41" s="34">
        <v>2</v>
      </c>
      <c r="V41" s="32" t="s">
        <v>11</v>
      </c>
      <c r="W41" s="34">
        <v>2</v>
      </c>
      <c r="X41" s="32" t="s">
        <v>11</v>
      </c>
      <c r="Y41" s="34">
        <v>2</v>
      </c>
      <c r="Z41" s="32" t="s">
        <v>11</v>
      </c>
      <c r="AA41" s="34">
        <v>1</v>
      </c>
      <c r="AB41" s="32" t="s">
        <v>11</v>
      </c>
      <c r="AC41" s="36">
        <v>43584.681226851855</v>
      </c>
    </row>
    <row r="42" spans="1:29" s="7" customFormat="1" ht="18.75" customHeight="1" x14ac:dyDescent="0.15">
      <c r="A42" s="32" t="s">
        <v>299</v>
      </c>
      <c r="B42" s="33">
        <v>1</v>
      </c>
      <c r="C42" s="32" t="s">
        <v>7</v>
      </c>
      <c r="D42" s="32" t="s">
        <v>195</v>
      </c>
      <c r="E42" s="32" t="s">
        <v>149</v>
      </c>
      <c r="F42" s="32" t="s">
        <v>196</v>
      </c>
      <c r="G42" s="34">
        <v>2</v>
      </c>
      <c r="H42" s="32" t="s">
        <v>11</v>
      </c>
      <c r="I42" s="34">
        <v>2</v>
      </c>
      <c r="J42" s="32" t="s">
        <v>11</v>
      </c>
      <c r="K42" s="34">
        <v>2</v>
      </c>
      <c r="L42" s="32" t="s">
        <v>11</v>
      </c>
      <c r="M42" s="34">
        <v>2</v>
      </c>
      <c r="N42" s="32" t="s">
        <v>11</v>
      </c>
      <c r="O42" s="34">
        <v>2</v>
      </c>
      <c r="P42" s="32" t="s">
        <v>11</v>
      </c>
      <c r="Q42" s="34">
        <v>2</v>
      </c>
      <c r="R42" s="32" t="s">
        <v>11</v>
      </c>
      <c r="S42" s="34">
        <v>2</v>
      </c>
      <c r="T42" s="32" t="s">
        <v>11</v>
      </c>
      <c r="U42" s="34">
        <v>2</v>
      </c>
      <c r="V42" s="32" t="s">
        <v>11</v>
      </c>
      <c r="W42" s="34">
        <v>2</v>
      </c>
      <c r="X42" s="32" t="s">
        <v>11</v>
      </c>
      <c r="Y42" s="34">
        <v>2</v>
      </c>
      <c r="Z42" s="32" t="s">
        <v>11</v>
      </c>
      <c r="AA42" s="34">
        <v>2</v>
      </c>
      <c r="AB42" s="32" t="s">
        <v>11</v>
      </c>
      <c r="AC42" s="36">
        <v>43584.434953703705</v>
      </c>
    </row>
    <row r="43" spans="1:29" s="6" customFormat="1" ht="18.75" customHeight="1" x14ac:dyDescent="0.15">
      <c r="A43" s="32" t="s">
        <v>299</v>
      </c>
      <c r="B43" s="42">
        <v>1</v>
      </c>
      <c r="C43" s="43" t="s">
        <v>197</v>
      </c>
      <c r="D43" s="43" t="s">
        <v>198</v>
      </c>
      <c r="E43" s="43" t="s">
        <v>9</v>
      </c>
      <c r="F43" s="43" t="s">
        <v>199</v>
      </c>
      <c r="G43" s="44">
        <v>2</v>
      </c>
      <c r="H43" s="43" t="s">
        <v>11</v>
      </c>
      <c r="I43" s="44">
        <v>2</v>
      </c>
      <c r="J43" s="43" t="s">
        <v>11</v>
      </c>
      <c r="K43" s="44">
        <v>2</v>
      </c>
      <c r="L43" s="43" t="s">
        <v>11</v>
      </c>
      <c r="M43" s="44">
        <v>2</v>
      </c>
      <c r="N43" s="43" t="s">
        <v>11</v>
      </c>
      <c r="O43" s="44">
        <v>2</v>
      </c>
      <c r="P43" s="43" t="s">
        <v>11</v>
      </c>
      <c r="Q43" s="44">
        <v>2</v>
      </c>
      <c r="R43" s="43" t="s">
        <v>11</v>
      </c>
      <c r="S43" s="44">
        <v>2</v>
      </c>
      <c r="T43" s="43" t="s">
        <v>11</v>
      </c>
      <c r="U43" s="44">
        <v>2</v>
      </c>
      <c r="V43" s="43" t="s">
        <v>11</v>
      </c>
      <c r="W43" s="44">
        <v>2</v>
      </c>
      <c r="X43" s="43" t="s">
        <v>11</v>
      </c>
      <c r="Y43" s="44">
        <v>2</v>
      </c>
      <c r="Z43" s="43" t="s">
        <v>11</v>
      </c>
      <c r="AA43" s="44">
        <v>2</v>
      </c>
      <c r="AB43" s="43" t="s">
        <v>11</v>
      </c>
      <c r="AC43" s="45">
        <v>43577.574201388888</v>
      </c>
    </row>
    <row r="44" spans="1:29" s="6" customFormat="1" ht="18.75" customHeight="1" x14ac:dyDescent="0.15">
      <c r="A44" s="32" t="s">
        <v>299</v>
      </c>
      <c r="B44" s="42">
        <v>2</v>
      </c>
      <c r="C44" s="43" t="s">
        <v>197</v>
      </c>
      <c r="D44" s="43" t="s">
        <v>200</v>
      </c>
      <c r="E44" s="43" t="s">
        <v>44</v>
      </c>
      <c r="F44" s="43" t="s">
        <v>201</v>
      </c>
      <c r="G44" s="44">
        <v>2</v>
      </c>
      <c r="H44" s="43" t="s">
        <v>202</v>
      </c>
      <c r="I44" s="44">
        <v>2</v>
      </c>
      <c r="J44" s="43" t="s">
        <v>47</v>
      </c>
      <c r="K44" s="44">
        <v>2</v>
      </c>
      <c r="L44" s="43" t="s">
        <v>203</v>
      </c>
      <c r="M44" s="44">
        <v>2</v>
      </c>
      <c r="N44" s="43" t="s">
        <v>204</v>
      </c>
      <c r="O44" s="44">
        <v>2</v>
      </c>
      <c r="P44" s="43" t="s">
        <v>205</v>
      </c>
      <c r="Q44" s="44">
        <v>2</v>
      </c>
      <c r="R44" s="43" t="s">
        <v>206</v>
      </c>
      <c r="S44" s="44">
        <v>2</v>
      </c>
      <c r="T44" s="43" t="s">
        <v>11</v>
      </c>
      <c r="U44" s="44">
        <v>2</v>
      </c>
      <c r="V44" s="43" t="s">
        <v>207</v>
      </c>
      <c r="W44" s="44">
        <v>2</v>
      </c>
      <c r="X44" s="43" t="s">
        <v>208</v>
      </c>
      <c r="Y44" s="44">
        <v>2</v>
      </c>
      <c r="Z44" s="43" t="s">
        <v>11</v>
      </c>
      <c r="AA44" s="44">
        <v>2</v>
      </c>
      <c r="AB44" s="43" t="s">
        <v>209</v>
      </c>
      <c r="AC44" s="45">
        <v>43577.433888888889</v>
      </c>
    </row>
    <row r="45" spans="1:29" s="1" customFormat="1" ht="18.75" customHeight="1" x14ac:dyDescent="0.15">
      <c r="A45" s="32" t="s">
        <v>299</v>
      </c>
      <c r="B45" s="42">
        <v>3</v>
      </c>
      <c r="C45" s="43" t="s">
        <v>197</v>
      </c>
      <c r="D45" s="43" t="s">
        <v>210</v>
      </c>
      <c r="E45" s="43" t="s">
        <v>9</v>
      </c>
      <c r="F45" s="43" t="s">
        <v>211</v>
      </c>
      <c r="G45" s="42">
        <v>2</v>
      </c>
      <c r="H45" s="43" t="s">
        <v>11</v>
      </c>
      <c r="I45" s="42">
        <v>2</v>
      </c>
      <c r="J45" s="43" t="s">
        <v>11</v>
      </c>
      <c r="K45" s="42">
        <v>2</v>
      </c>
      <c r="L45" s="43" t="s">
        <v>11</v>
      </c>
      <c r="M45" s="42">
        <v>2</v>
      </c>
      <c r="N45" s="43" t="s">
        <v>11</v>
      </c>
      <c r="O45" s="42">
        <v>2</v>
      </c>
      <c r="P45" s="43" t="s">
        <v>11</v>
      </c>
      <c r="Q45" s="42">
        <v>2</v>
      </c>
      <c r="R45" s="43" t="s">
        <v>11</v>
      </c>
      <c r="S45" s="42">
        <v>2</v>
      </c>
      <c r="T45" s="43" t="s">
        <v>11</v>
      </c>
      <c r="U45" s="42">
        <v>2</v>
      </c>
      <c r="V45" s="43" t="s">
        <v>11</v>
      </c>
      <c r="W45" s="42">
        <v>2</v>
      </c>
      <c r="X45" s="43" t="s">
        <v>11</v>
      </c>
      <c r="Y45" s="42">
        <v>2</v>
      </c>
      <c r="Z45" s="43" t="s">
        <v>11</v>
      </c>
      <c r="AA45" s="42">
        <v>0</v>
      </c>
      <c r="AB45" s="43" t="s">
        <v>11</v>
      </c>
      <c r="AC45" s="46">
        <v>43577.593611111108</v>
      </c>
    </row>
    <row r="46" spans="1:29" s="1" customFormat="1" ht="18.75" customHeight="1" x14ac:dyDescent="0.15">
      <c r="A46" s="32" t="s">
        <v>299</v>
      </c>
      <c r="B46" s="42">
        <v>4</v>
      </c>
      <c r="C46" s="43" t="s">
        <v>197</v>
      </c>
      <c r="D46" s="43" t="s">
        <v>212</v>
      </c>
      <c r="E46" s="43" t="s">
        <v>44</v>
      </c>
      <c r="F46" s="43" t="s">
        <v>213</v>
      </c>
      <c r="G46" s="42">
        <v>2</v>
      </c>
      <c r="H46" s="43" t="s">
        <v>214</v>
      </c>
      <c r="I46" s="42">
        <v>2</v>
      </c>
      <c r="J46" s="43" t="s">
        <v>215</v>
      </c>
      <c r="K46" s="42">
        <v>2</v>
      </c>
      <c r="L46" s="43" t="s">
        <v>216</v>
      </c>
      <c r="M46" s="42">
        <v>2</v>
      </c>
      <c r="N46" s="43" t="s">
        <v>217</v>
      </c>
      <c r="O46" s="42">
        <v>2</v>
      </c>
      <c r="P46" s="43" t="s">
        <v>218</v>
      </c>
      <c r="Q46" s="42">
        <v>1</v>
      </c>
      <c r="R46" s="43" t="s">
        <v>219</v>
      </c>
      <c r="S46" s="42">
        <v>2</v>
      </c>
      <c r="T46" s="43" t="s">
        <v>11</v>
      </c>
      <c r="U46" s="42">
        <v>2</v>
      </c>
      <c r="V46" s="43" t="s">
        <v>220</v>
      </c>
      <c r="W46" s="42">
        <v>2</v>
      </c>
      <c r="X46" s="43" t="s">
        <v>221</v>
      </c>
      <c r="Y46" s="42">
        <v>2</v>
      </c>
      <c r="Z46" s="43" t="s">
        <v>222</v>
      </c>
      <c r="AA46" s="42">
        <v>2</v>
      </c>
      <c r="AB46" s="43" t="s">
        <v>223</v>
      </c>
      <c r="AC46" s="46">
        <v>43582.791030092594</v>
      </c>
    </row>
    <row r="47" spans="1:29" s="1" customFormat="1" ht="18.75" customHeight="1" x14ac:dyDescent="0.15">
      <c r="A47" s="32" t="s">
        <v>299</v>
      </c>
      <c r="B47" s="42">
        <v>5</v>
      </c>
      <c r="C47" s="43" t="s">
        <v>197</v>
      </c>
      <c r="D47" s="43" t="s">
        <v>224</v>
      </c>
      <c r="E47" s="43" t="s">
        <v>44</v>
      </c>
      <c r="F47" s="43" t="s">
        <v>225</v>
      </c>
      <c r="G47" s="42">
        <v>2</v>
      </c>
      <c r="H47" s="43" t="s">
        <v>226</v>
      </c>
      <c r="I47" s="42">
        <v>2</v>
      </c>
      <c r="J47" s="43" t="s">
        <v>227</v>
      </c>
      <c r="K47" s="42">
        <v>2</v>
      </c>
      <c r="L47" s="43" t="s">
        <v>228</v>
      </c>
      <c r="M47" s="42">
        <v>2</v>
      </c>
      <c r="N47" s="43" t="s">
        <v>229</v>
      </c>
      <c r="O47" s="42">
        <v>2</v>
      </c>
      <c r="P47" s="43" t="s">
        <v>230</v>
      </c>
      <c r="Q47" s="42">
        <v>2</v>
      </c>
      <c r="R47" s="43" t="s">
        <v>231</v>
      </c>
      <c r="S47" s="42">
        <v>2</v>
      </c>
      <c r="T47" s="43" t="s">
        <v>11</v>
      </c>
      <c r="U47" s="42">
        <v>2</v>
      </c>
      <c r="V47" s="43" t="s">
        <v>232</v>
      </c>
      <c r="W47" s="42">
        <v>2</v>
      </c>
      <c r="X47" s="43" t="s">
        <v>233</v>
      </c>
      <c r="Y47" s="42">
        <v>2</v>
      </c>
      <c r="Z47" s="43" t="s">
        <v>11</v>
      </c>
      <c r="AA47" s="42">
        <v>2</v>
      </c>
      <c r="AB47" s="43" t="s">
        <v>234</v>
      </c>
      <c r="AC47" s="46">
        <v>43577.718009259261</v>
      </c>
    </row>
    <row r="48" spans="1:29" s="1" customFormat="1" ht="18.75" customHeight="1" x14ac:dyDescent="0.15">
      <c r="A48" s="32" t="s">
        <v>299</v>
      </c>
      <c r="B48" s="42">
        <v>6</v>
      </c>
      <c r="C48" s="43" t="s">
        <v>197</v>
      </c>
      <c r="D48" s="43" t="s">
        <v>235</v>
      </c>
      <c r="E48" s="43" t="s">
        <v>68</v>
      </c>
      <c r="F48" s="43" t="s">
        <v>236</v>
      </c>
      <c r="G48" s="42">
        <v>2</v>
      </c>
      <c r="H48" s="43" t="s">
        <v>11</v>
      </c>
      <c r="I48" s="42">
        <v>2</v>
      </c>
      <c r="J48" s="43" t="s">
        <v>11</v>
      </c>
      <c r="K48" s="42">
        <v>2</v>
      </c>
      <c r="L48" s="43" t="s">
        <v>11</v>
      </c>
      <c r="M48" s="42">
        <v>2</v>
      </c>
      <c r="N48" s="43" t="s">
        <v>11</v>
      </c>
      <c r="O48" s="42">
        <v>2</v>
      </c>
      <c r="P48" s="43" t="s">
        <v>11</v>
      </c>
      <c r="Q48" s="42">
        <v>2</v>
      </c>
      <c r="R48" s="43" t="s">
        <v>11</v>
      </c>
      <c r="S48" s="42">
        <v>2</v>
      </c>
      <c r="T48" s="43" t="s">
        <v>11</v>
      </c>
      <c r="U48" s="42">
        <v>2</v>
      </c>
      <c r="V48" s="43" t="s">
        <v>11</v>
      </c>
      <c r="W48" s="42">
        <v>2</v>
      </c>
      <c r="X48" s="43" t="s">
        <v>11</v>
      </c>
      <c r="Y48" s="42">
        <v>2</v>
      </c>
      <c r="Z48" s="43" t="s">
        <v>11</v>
      </c>
      <c r="AA48" s="42">
        <v>2</v>
      </c>
      <c r="AB48" s="43" t="s">
        <v>237</v>
      </c>
      <c r="AC48" s="46">
        <v>43584.482592592591</v>
      </c>
    </row>
    <row r="49" spans="1:29" s="1" customFormat="1" ht="18.75" customHeight="1" x14ac:dyDescent="0.15">
      <c r="A49" s="32" t="s">
        <v>299</v>
      </c>
      <c r="B49" s="42">
        <v>7</v>
      </c>
      <c r="C49" s="43" t="s">
        <v>197</v>
      </c>
      <c r="D49" s="43" t="s">
        <v>127</v>
      </c>
      <c r="E49" s="43" t="s">
        <v>44</v>
      </c>
      <c r="F49" s="43" t="s">
        <v>238</v>
      </c>
      <c r="G49" s="42">
        <v>2</v>
      </c>
      <c r="H49" s="43" t="s">
        <v>239</v>
      </c>
      <c r="I49" s="42">
        <v>2</v>
      </c>
      <c r="J49" s="43" t="s">
        <v>240</v>
      </c>
      <c r="K49" s="42">
        <v>2</v>
      </c>
      <c r="L49" s="43" t="s">
        <v>214</v>
      </c>
      <c r="M49" s="42">
        <v>2</v>
      </c>
      <c r="N49" s="43" t="s">
        <v>241</v>
      </c>
      <c r="O49" s="42">
        <v>2</v>
      </c>
      <c r="P49" s="43" t="s">
        <v>242</v>
      </c>
      <c r="Q49" s="42">
        <v>2</v>
      </c>
      <c r="R49" s="43" t="s">
        <v>243</v>
      </c>
      <c r="S49" s="42">
        <v>2</v>
      </c>
      <c r="T49" s="43" t="s">
        <v>11</v>
      </c>
      <c r="U49" s="42">
        <v>2</v>
      </c>
      <c r="V49" s="43" t="s">
        <v>244</v>
      </c>
      <c r="W49" s="42">
        <v>2</v>
      </c>
      <c r="X49" s="43" t="s">
        <v>245</v>
      </c>
      <c r="Y49" s="42">
        <v>2</v>
      </c>
      <c r="Z49" s="43" t="s">
        <v>11</v>
      </c>
      <c r="AA49" s="42">
        <v>2</v>
      </c>
      <c r="AB49" s="43" t="s">
        <v>246</v>
      </c>
      <c r="AC49" s="46">
        <v>43582.810497685183</v>
      </c>
    </row>
    <row r="50" spans="1:29" s="1" customFormat="1" ht="18.75" customHeight="1" x14ac:dyDescent="0.15">
      <c r="A50" s="32" t="s">
        <v>299</v>
      </c>
      <c r="B50" s="42">
        <v>8</v>
      </c>
      <c r="C50" s="43" t="s">
        <v>197</v>
      </c>
      <c r="D50" s="43" t="s">
        <v>127</v>
      </c>
      <c r="E50" s="43" t="s">
        <v>128</v>
      </c>
      <c r="F50" s="43" t="s">
        <v>129</v>
      </c>
      <c r="G50" s="42">
        <v>2</v>
      </c>
      <c r="H50" s="43" t="s">
        <v>11</v>
      </c>
      <c r="I50" s="42">
        <v>2</v>
      </c>
      <c r="J50" s="43" t="s">
        <v>11</v>
      </c>
      <c r="K50" s="42">
        <v>2</v>
      </c>
      <c r="L50" s="43" t="s">
        <v>11</v>
      </c>
      <c r="M50" s="42">
        <v>2</v>
      </c>
      <c r="N50" s="43" t="s">
        <v>11</v>
      </c>
      <c r="O50" s="42">
        <v>2</v>
      </c>
      <c r="P50" s="43" t="s">
        <v>11</v>
      </c>
      <c r="Q50" s="42">
        <v>2</v>
      </c>
      <c r="R50" s="43" t="s">
        <v>11</v>
      </c>
      <c r="S50" s="42">
        <v>2</v>
      </c>
      <c r="T50" s="43" t="s">
        <v>11</v>
      </c>
      <c r="U50" s="42">
        <v>2</v>
      </c>
      <c r="V50" s="43" t="s">
        <v>11</v>
      </c>
      <c r="W50" s="42">
        <v>2</v>
      </c>
      <c r="X50" s="43" t="s">
        <v>11</v>
      </c>
      <c r="Y50" s="42">
        <v>2</v>
      </c>
      <c r="Z50" s="43" t="s">
        <v>11</v>
      </c>
      <c r="AA50" s="42">
        <v>2</v>
      </c>
      <c r="AB50" s="43" t="s">
        <v>11</v>
      </c>
      <c r="AC50" s="46">
        <v>43580.468310185184</v>
      </c>
    </row>
    <row r="51" spans="1:29" s="1" customFormat="1" ht="18.75" customHeight="1" x14ac:dyDescent="0.15">
      <c r="A51" s="32" t="s">
        <v>299</v>
      </c>
      <c r="B51" s="42">
        <v>9</v>
      </c>
      <c r="C51" s="43" t="s">
        <v>197</v>
      </c>
      <c r="D51" s="43" t="s">
        <v>142</v>
      </c>
      <c r="E51" s="43" t="s">
        <v>44</v>
      </c>
      <c r="F51" s="43" t="s">
        <v>247</v>
      </c>
      <c r="G51" s="42">
        <v>2</v>
      </c>
      <c r="H51" s="43" t="s">
        <v>248</v>
      </c>
      <c r="I51" s="42">
        <v>2</v>
      </c>
      <c r="J51" s="43" t="s">
        <v>249</v>
      </c>
      <c r="K51" s="42">
        <v>2</v>
      </c>
      <c r="L51" s="43" t="s">
        <v>250</v>
      </c>
      <c r="M51" s="42">
        <v>2</v>
      </c>
      <c r="N51" s="43" t="s">
        <v>251</v>
      </c>
      <c r="O51" s="42">
        <v>2</v>
      </c>
      <c r="P51" s="43" t="s">
        <v>11</v>
      </c>
      <c r="Q51" s="42">
        <v>1</v>
      </c>
      <c r="R51" s="43" t="s">
        <v>252</v>
      </c>
      <c r="S51" s="42">
        <v>2</v>
      </c>
      <c r="T51" s="43" t="s">
        <v>11</v>
      </c>
      <c r="U51" s="42">
        <v>2</v>
      </c>
      <c r="V51" s="43" t="s">
        <v>11</v>
      </c>
      <c r="W51" s="42">
        <v>2</v>
      </c>
      <c r="X51" s="43" t="s">
        <v>11</v>
      </c>
      <c r="Y51" s="42">
        <v>2</v>
      </c>
      <c r="Z51" s="43" t="s">
        <v>11</v>
      </c>
      <c r="AA51" s="42">
        <v>2</v>
      </c>
      <c r="AB51" s="43" t="s">
        <v>11</v>
      </c>
      <c r="AC51" s="46">
        <v>43582.785127314812</v>
      </c>
    </row>
    <row r="63" spans="1:29" ht="18.75" customHeight="1" x14ac:dyDescent="0.15">
      <c r="A63" s="55"/>
    </row>
  </sheetData>
  <sheetProtection sheet="1" objects="1" scenarios="1"/>
  <pageMargins left="0.5" right="0.5" top="0.5" bottom="0.5" header="0.3" footer="0.3"/>
  <pageSetup orientation="portrait" r:id="rId1"/>
  <headerFooter differentFirst="1">
    <oddHeader>&amp;C&amp;"Arial,Bold"&amp;11SOUTHWESTERN OKLAHOMA STATE UNIVERSITY
EVALUATION OF TEACHER CANDIDATE
&amp;"Arial,Bold Italic"Teacher Work Sample, Cumulative&amp;"Arial,Bold"
Spring 2019</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3"/>
  <sheetViews>
    <sheetView showGridLines="0" tabSelected="1" zoomScaleNormal="100" workbookViewId="0">
      <selection activeCell="B43" sqref="B43"/>
    </sheetView>
  </sheetViews>
  <sheetFormatPr defaultColWidth="10.6640625" defaultRowHeight="10.5" x14ac:dyDescent="0.15"/>
  <cols>
    <col min="1" max="1" width="7.33203125" style="2" bestFit="1" customWidth="1"/>
    <col min="2" max="12" width="5.6640625" style="3" bestFit="1" customWidth="1"/>
    <col min="13" max="13" width="9.1640625" style="4" bestFit="1" customWidth="1"/>
    <col min="14" max="16384" width="10.6640625" style="1"/>
  </cols>
  <sheetData>
    <row r="1" spans="1:13" ht="15" x14ac:dyDescent="0.15">
      <c r="A1" s="63"/>
      <c r="B1" s="63"/>
      <c r="C1" s="63"/>
      <c r="D1" s="63"/>
      <c r="E1" s="63"/>
      <c r="F1" s="63"/>
      <c r="G1" s="63"/>
      <c r="H1" s="63"/>
      <c r="I1" s="63"/>
      <c r="J1" s="63"/>
      <c r="K1" s="63"/>
      <c r="L1" s="63"/>
      <c r="M1" s="63"/>
    </row>
    <row r="2" spans="1:13" ht="13.5" customHeight="1" x14ac:dyDescent="0.15">
      <c r="A2" s="64"/>
      <c r="B2" s="64"/>
      <c r="C2" s="64"/>
      <c r="D2" s="64"/>
      <c r="E2" s="64"/>
      <c r="F2" s="64"/>
      <c r="G2" s="64"/>
      <c r="H2" s="64"/>
      <c r="I2" s="64"/>
      <c r="J2" s="64"/>
      <c r="K2" s="64"/>
      <c r="L2" s="64"/>
      <c r="M2" s="64"/>
    </row>
    <row r="3" spans="1:13" ht="13.5" customHeight="1" x14ac:dyDescent="0.15">
      <c r="A3" s="63"/>
      <c r="B3" s="63"/>
      <c r="C3" s="63"/>
      <c r="D3" s="63"/>
      <c r="E3" s="63"/>
      <c r="F3" s="63"/>
      <c r="G3" s="63"/>
      <c r="H3" s="63"/>
      <c r="I3" s="63"/>
      <c r="J3" s="63"/>
      <c r="K3" s="63"/>
      <c r="L3" s="63"/>
      <c r="M3" s="63"/>
    </row>
    <row r="4" spans="1:13" ht="13.5" customHeight="1" x14ac:dyDescent="0.15">
      <c r="A4" s="64"/>
      <c r="B4" s="64"/>
      <c r="C4" s="64"/>
      <c r="D4" s="64"/>
      <c r="E4" s="64"/>
      <c r="F4" s="64"/>
      <c r="G4" s="64"/>
      <c r="H4" s="64"/>
      <c r="I4" s="64"/>
      <c r="J4" s="64"/>
      <c r="K4" s="64"/>
      <c r="L4" s="64"/>
      <c r="M4" s="64"/>
    </row>
    <row r="5" spans="1:13" ht="13.5" customHeight="1" x14ac:dyDescent="0.15"/>
    <row r="6" spans="1:13" s="5" customFormat="1" ht="13.5" customHeight="1" x14ac:dyDescent="0.15">
      <c r="A6" s="48" t="s">
        <v>0</v>
      </c>
      <c r="B6" s="49" t="s">
        <v>271</v>
      </c>
      <c r="C6" s="49" t="s">
        <v>272</v>
      </c>
      <c r="D6" s="49" t="s">
        <v>273</v>
      </c>
      <c r="E6" s="49" t="s">
        <v>274</v>
      </c>
      <c r="F6" s="49" t="s">
        <v>275</v>
      </c>
      <c r="G6" s="49" t="s">
        <v>276</v>
      </c>
      <c r="H6" s="49" t="s">
        <v>277</v>
      </c>
      <c r="I6" s="49" t="s">
        <v>278</v>
      </c>
      <c r="J6" s="49" t="s">
        <v>279</v>
      </c>
      <c r="K6" s="49" t="s">
        <v>280</v>
      </c>
      <c r="L6" s="49" t="s">
        <v>281</v>
      </c>
      <c r="M6" s="50" t="s">
        <v>1</v>
      </c>
    </row>
    <row r="7" spans="1:13" s="6" customFormat="1" ht="13.5" customHeight="1" x14ac:dyDescent="0.15">
      <c r="A7" s="47">
        <v>1</v>
      </c>
      <c r="B7" s="44">
        <f>Textual!G7</f>
        <v>2</v>
      </c>
      <c r="C7" s="44">
        <f>Textual!I7</f>
        <v>2</v>
      </c>
      <c r="D7" s="44">
        <f>Textual!K7</f>
        <v>2</v>
      </c>
      <c r="E7" s="44">
        <f>Textual!M7</f>
        <v>2</v>
      </c>
      <c r="F7" s="44">
        <f>Textual!O7</f>
        <v>1</v>
      </c>
      <c r="G7" s="44">
        <f>Textual!Q7</f>
        <v>2</v>
      </c>
      <c r="H7" s="44">
        <f>Textual!S7</f>
        <v>1</v>
      </c>
      <c r="I7" s="44">
        <f>Textual!U7</f>
        <v>2</v>
      </c>
      <c r="J7" s="44">
        <f>Textual!W7</f>
        <v>2</v>
      </c>
      <c r="K7" s="44">
        <f>Textual!Y7</f>
        <v>1</v>
      </c>
      <c r="L7" s="44">
        <f>Textual!AA7</f>
        <v>2</v>
      </c>
      <c r="M7" s="51">
        <f>AVERAGE(B7:L7)</f>
        <v>1.7272727272727273</v>
      </c>
    </row>
    <row r="8" spans="1:13" s="6" customFormat="1" ht="13.5" customHeight="1" x14ac:dyDescent="0.15">
      <c r="A8" s="47">
        <v>2</v>
      </c>
      <c r="B8" s="44">
        <f>Textual!G8</f>
        <v>2</v>
      </c>
      <c r="C8" s="44">
        <f>Textual!I8</f>
        <v>2</v>
      </c>
      <c r="D8" s="44">
        <f>Textual!K8</f>
        <v>2</v>
      </c>
      <c r="E8" s="44">
        <f>Textual!M8</f>
        <v>2</v>
      </c>
      <c r="F8" s="44">
        <f>Textual!O8</f>
        <v>2</v>
      </c>
      <c r="G8" s="44">
        <f>Textual!Q8</f>
        <v>2</v>
      </c>
      <c r="H8" s="44">
        <f>Textual!S8</f>
        <v>2</v>
      </c>
      <c r="I8" s="44">
        <f>Textual!U8</f>
        <v>2</v>
      </c>
      <c r="J8" s="44">
        <f>Textual!W8</f>
        <v>0</v>
      </c>
      <c r="K8" s="44">
        <f>Textual!Y8</f>
        <v>2</v>
      </c>
      <c r="L8" s="44">
        <f>Textual!AA8</f>
        <v>2</v>
      </c>
      <c r="M8" s="51">
        <f t="shared" ref="M8:M51" si="0">AVERAGE(B8:L8)</f>
        <v>1.8181818181818181</v>
      </c>
    </row>
    <row r="9" spans="1:13" s="6" customFormat="1" ht="13.5" customHeight="1" x14ac:dyDescent="0.15">
      <c r="A9" s="47">
        <v>3</v>
      </c>
      <c r="B9" s="44">
        <f>Textual!G9</f>
        <v>2</v>
      </c>
      <c r="C9" s="44">
        <f>Textual!I9</f>
        <v>2</v>
      </c>
      <c r="D9" s="44">
        <f>Textual!K9</f>
        <v>2</v>
      </c>
      <c r="E9" s="44">
        <f>Textual!M9</f>
        <v>2</v>
      </c>
      <c r="F9" s="44">
        <f>Textual!O9</f>
        <v>2</v>
      </c>
      <c r="G9" s="44">
        <f>Textual!Q9</f>
        <v>2</v>
      </c>
      <c r="H9" s="44">
        <f>Textual!S9</f>
        <v>2</v>
      </c>
      <c r="I9" s="44">
        <f>Textual!U9</f>
        <v>2</v>
      </c>
      <c r="J9" s="44">
        <f>Textual!W9</f>
        <v>2</v>
      </c>
      <c r="K9" s="44">
        <f>Textual!Y9</f>
        <v>2</v>
      </c>
      <c r="L9" s="44">
        <f>Textual!AA9</f>
        <v>2</v>
      </c>
      <c r="M9" s="51">
        <f t="shared" si="0"/>
        <v>2</v>
      </c>
    </row>
    <row r="10" spans="1:13" s="6" customFormat="1" ht="13.5" customHeight="1" x14ac:dyDescent="0.15">
      <c r="A10" s="47">
        <v>4</v>
      </c>
      <c r="B10" s="44">
        <f>Textual!G10</f>
        <v>2</v>
      </c>
      <c r="C10" s="44">
        <f>Textual!I10</f>
        <v>2</v>
      </c>
      <c r="D10" s="44">
        <f>Textual!K10</f>
        <v>2</v>
      </c>
      <c r="E10" s="44">
        <f>Textual!M10</f>
        <v>1</v>
      </c>
      <c r="F10" s="44">
        <f>Textual!O10</f>
        <v>2</v>
      </c>
      <c r="G10" s="44">
        <f>Textual!Q10</f>
        <v>2</v>
      </c>
      <c r="H10" s="44">
        <f>Textual!S10</f>
        <v>2</v>
      </c>
      <c r="I10" s="44">
        <f>Textual!U10</f>
        <v>2</v>
      </c>
      <c r="J10" s="44">
        <f>Textual!W10</f>
        <v>0</v>
      </c>
      <c r="K10" s="44">
        <f>Textual!Y10</f>
        <v>2</v>
      </c>
      <c r="L10" s="44">
        <f>Textual!AA10</f>
        <v>2</v>
      </c>
      <c r="M10" s="51">
        <f t="shared" si="0"/>
        <v>1.7272727272727273</v>
      </c>
    </row>
    <row r="11" spans="1:13" s="6" customFormat="1" ht="13.5" customHeight="1" x14ac:dyDescent="0.15">
      <c r="A11" s="47">
        <v>5</v>
      </c>
      <c r="B11" s="44">
        <f>Textual!G11</f>
        <v>2</v>
      </c>
      <c r="C11" s="44">
        <f>Textual!I11</f>
        <v>2</v>
      </c>
      <c r="D11" s="44">
        <f>Textual!K11</f>
        <v>2</v>
      </c>
      <c r="E11" s="44">
        <f>Textual!M11</f>
        <v>2</v>
      </c>
      <c r="F11" s="44">
        <f>Textual!O11</f>
        <v>2</v>
      </c>
      <c r="G11" s="44">
        <f>Textual!Q11</f>
        <v>1</v>
      </c>
      <c r="H11" s="44">
        <f>Textual!S11</f>
        <v>2</v>
      </c>
      <c r="I11" s="44">
        <f>Textual!U11</f>
        <v>2</v>
      </c>
      <c r="J11" s="44">
        <f>Textual!W11</f>
        <v>2</v>
      </c>
      <c r="K11" s="44">
        <f>Textual!Y11</f>
        <v>2</v>
      </c>
      <c r="L11" s="44">
        <f>Textual!AA11</f>
        <v>2</v>
      </c>
      <c r="M11" s="51">
        <f t="shared" si="0"/>
        <v>1.9090909090909092</v>
      </c>
    </row>
    <row r="12" spans="1:13" s="6" customFormat="1" ht="13.5" customHeight="1" x14ac:dyDescent="0.15">
      <c r="A12" s="47">
        <v>6</v>
      </c>
      <c r="B12" s="44">
        <f>Textual!G12</f>
        <v>2</v>
      </c>
      <c r="C12" s="44">
        <f>Textual!I12</f>
        <v>2</v>
      </c>
      <c r="D12" s="44">
        <f>Textual!K12</f>
        <v>2</v>
      </c>
      <c r="E12" s="44">
        <f>Textual!M12</f>
        <v>2</v>
      </c>
      <c r="F12" s="44">
        <f>Textual!O12</f>
        <v>2</v>
      </c>
      <c r="G12" s="44">
        <f>Textual!Q12</f>
        <v>1</v>
      </c>
      <c r="H12" s="44">
        <f>Textual!S12</f>
        <v>2</v>
      </c>
      <c r="I12" s="44">
        <f>Textual!U12</f>
        <v>2</v>
      </c>
      <c r="J12" s="44">
        <f>Textual!W12</f>
        <v>2</v>
      </c>
      <c r="K12" s="44">
        <f>Textual!Y12</f>
        <v>2</v>
      </c>
      <c r="L12" s="44">
        <f>Textual!AA12</f>
        <v>2</v>
      </c>
      <c r="M12" s="51">
        <f t="shared" si="0"/>
        <v>1.9090909090909092</v>
      </c>
    </row>
    <row r="13" spans="1:13" s="6" customFormat="1" ht="13.5" customHeight="1" x14ac:dyDescent="0.15">
      <c r="A13" s="47">
        <v>7</v>
      </c>
      <c r="B13" s="44">
        <f>Textual!G13</f>
        <v>2</v>
      </c>
      <c r="C13" s="44">
        <f>Textual!I13</f>
        <v>2</v>
      </c>
      <c r="D13" s="44">
        <f>Textual!K13</f>
        <v>2</v>
      </c>
      <c r="E13" s="44">
        <f>Textual!M13</f>
        <v>2</v>
      </c>
      <c r="F13" s="44">
        <f>Textual!O13</f>
        <v>2</v>
      </c>
      <c r="G13" s="44">
        <f>Textual!Q13</f>
        <v>2</v>
      </c>
      <c r="H13" s="44">
        <f>Textual!S13</f>
        <v>2</v>
      </c>
      <c r="I13" s="44">
        <f>Textual!U13</f>
        <v>2</v>
      </c>
      <c r="J13" s="44">
        <f>Textual!W13</f>
        <v>2</v>
      </c>
      <c r="K13" s="44">
        <f>Textual!Y13</f>
        <v>2</v>
      </c>
      <c r="L13" s="44">
        <f>Textual!AA13</f>
        <v>2</v>
      </c>
      <c r="M13" s="51">
        <f t="shared" si="0"/>
        <v>2</v>
      </c>
    </row>
    <row r="14" spans="1:13" s="6" customFormat="1" ht="13.5" customHeight="1" x14ac:dyDescent="0.15">
      <c r="A14" s="47">
        <v>8</v>
      </c>
      <c r="B14" s="44">
        <f>Textual!G14</f>
        <v>2</v>
      </c>
      <c r="C14" s="44">
        <f>Textual!I14</f>
        <v>2</v>
      </c>
      <c r="D14" s="44">
        <f>Textual!K14</f>
        <v>2</v>
      </c>
      <c r="E14" s="44">
        <f>Textual!M14</f>
        <v>2</v>
      </c>
      <c r="F14" s="44">
        <f>Textual!O14</f>
        <v>2</v>
      </c>
      <c r="G14" s="44">
        <f>Textual!Q14</f>
        <v>2</v>
      </c>
      <c r="H14" s="44">
        <f>Textual!S14</f>
        <v>1</v>
      </c>
      <c r="I14" s="44">
        <f>Textual!U14</f>
        <v>2</v>
      </c>
      <c r="J14" s="44">
        <f>Textual!W14</f>
        <v>2</v>
      </c>
      <c r="K14" s="44">
        <f>Textual!Y14</f>
        <v>2</v>
      </c>
      <c r="L14" s="44">
        <f>Textual!AA14</f>
        <v>2</v>
      </c>
      <c r="M14" s="51">
        <f t="shared" si="0"/>
        <v>1.9090909090909092</v>
      </c>
    </row>
    <row r="15" spans="1:13" s="6" customFormat="1" ht="13.5" customHeight="1" x14ac:dyDescent="0.15">
      <c r="A15" s="47">
        <v>9</v>
      </c>
      <c r="B15" s="44">
        <f>Textual!G15</f>
        <v>2</v>
      </c>
      <c r="C15" s="44">
        <f>Textual!I15</f>
        <v>2</v>
      </c>
      <c r="D15" s="44">
        <f>Textual!K15</f>
        <v>2</v>
      </c>
      <c r="E15" s="44">
        <f>Textual!M15</f>
        <v>1</v>
      </c>
      <c r="F15" s="44">
        <f>Textual!O15</f>
        <v>1</v>
      </c>
      <c r="G15" s="44">
        <f>Textual!Q15</f>
        <v>1</v>
      </c>
      <c r="H15" s="44">
        <f>Textual!S15</f>
        <v>1</v>
      </c>
      <c r="I15" s="44">
        <f>Textual!U15</f>
        <v>1</v>
      </c>
      <c r="J15" s="44">
        <f>Textual!W15</f>
        <v>1</v>
      </c>
      <c r="K15" s="44">
        <f>Textual!Y15</f>
        <v>2</v>
      </c>
      <c r="L15" s="44">
        <f>Textual!AA15</f>
        <v>1</v>
      </c>
      <c r="M15" s="51">
        <f t="shared" si="0"/>
        <v>1.3636363636363635</v>
      </c>
    </row>
    <row r="16" spans="1:13" s="6" customFormat="1" ht="13.5" customHeight="1" x14ac:dyDescent="0.15">
      <c r="A16" s="47">
        <v>10</v>
      </c>
      <c r="B16" s="44">
        <f>Textual!G16</f>
        <v>1</v>
      </c>
      <c r="C16" s="44">
        <f>Textual!I16</f>
        <v>2</v>
      </c>
      <c r="D16" s="44">
        <f>Textual!K16</f>
        <v>2</v>
      </c>
      <c r="E16" s="44">
        <f>Textual!M16</f>
        <v>2</v>
      </c>
      <c r="F16" s="44">
        <f>Textual!O16</f>
        <v>2</v>
      </c>
      <c r="G16" s="44">
        <f>Textual!Q16</f>
        <v>1</v>
      </c>
      <c r="H16" s="44">
        <f>Textual!S16</f>
        <v>1</v>
      </c>
      <c r="I16" s="44">
        <f>Textual!U16</f>
        <v>2</v>
      </c>
      <c r="J16" s="44">
        <f>Textual!W16</f>
        <v>2</v>
      </c>
      <c r="K16" s="44">
        <f>Textual!Y16</f>
        <v>2</v>
      </c>
      <c r="L16" s="44">
        <f>Textual!AA16</f>
        <v>1</v>
      </c>
      <c r="M16" s="51">
        <f t="shared" si="0"/>
        <v>1.6363636363636365</v>
      </c>
    </row>
    <row r="17" spans="1:13" s="6" customFormat="1" ht="13.5" customHeight="1" x14ac:dyDescent="0.15">
      <c r="A17" s="47">
        <v>11</v>
      </c>
      <c r="B17" s="44">
        <f>Textual!G17</f>
        <v>2</v>
      </c>
      <c r="C17" s="44">
        <f>Textual!I17</f>
        <v>2</v>
      </c>
      <c r="D17" s="44">
        <f>Textual!K17</f>
        <v>2</v>
      </c>
      <c r="E17" s="44">
        <f>Textual!M17</f>
        <v>2</v>
      </c>
      <c r="F17" s="44">
        <f>Textual!O17</f>
        <v>2</v>
      </c>
      <c r="G17" s="44">
        <f>Textual!Q17</f>
        <v>2</v>
      </c>
      <c r="H17" s="44">
        <f>Textual!S17</f>
        <v>2</v>
      </c>
      <c r="I17" s="44">
        <f>Textual!U17</f>
        <v>2</v>
      </c>
      <c r="J17" s="44">
        <f>Textual!W17</f>
        <v>2</v>
      </c>
      <c r="K17" s="44">
        <f>Textual!Y17</f>
        <v>2</v>
      </c>
      <c r="L17" s="44">
        <f>Textual!AA17</f>
        <v>1</v>
      </c>
      <c r="M17" s="51">
        <f t="shared" si="0"/>
        <v>1.9090909090909092</v>
      </c>
    </row>
    <row r="18" spans="1:13" s="6" customFormat="1" ht="13.5" customHeight="1" x14ac:dyDescent="0.15">
      <c r="A18" s="47">
        <v>12</v>
      </c>
      <c r="B18" s="44">
        <f>Textual!G18</f>
        <v>2</v>
      </c>
      <c r="C18" s="44">
        <f>Textual!I18</f>
        <v>2</v>
      </c>
      <c r="D18" s="44">
        <f>Textual!K18</f>
        <v>2</v>
      </c>
      <c r="E18" s="44">
        <f>Textual!M18</f>
        <v>2</v>
      </c>
      <c r="F18" s="44">
        <f>Textual!O18</f>
        <v>2</v>
      </c>
      <c r="G18" s="44">
        <f>Textual!Q18</f>
        <v>2</v>
      </c>
      <c r="H18" s="44">
        <f>Textual!S18</f>
        <v>2</v>
      </c>
      <c r="I18" s="44">
        <f>Textual!U18</f>
        <v>2</v>
      </c>
      <c r="J18" s="44">
        <f>Textual!W18</f>
        <v>2</v>
      </c>
      <c r="K18" s="44">
        <f>Textual!Y18</f>
        <v>2</v>
      </c>
      <c r="L18" s="44">
        <f>Textual!AA18</f>
        <v>2</v>
      </c>
      <c r="M18" s="51">
        <f t="shared" si="0"/>
        <v>2</v>
      </c>
    </row>
    <row r="19" spans="1:13" s="6" customFormat="1" ht="13.5" customHeight="1" x14ac:dyDescent="0.15">
      <c r="A19" s="47">
        <v>13</v>
      </c>
      <c r="B19" s="44">
        <f>Textual!G19</f>
        <v>2</v>
      </c>
      <c r="C19" s="44">
        <f>Textual!I19</f>
        <v>1</v>
      </c>
      <c r="D19" s="44">
        <f>Textual!K19</f>
        <v>1</v>
      </c>
      <c r="E19" s="44">
        <f>Textual!M19</f>
        <v>1</v>
      </c>
      <c r="F19" s="44">
        <f>Textual!O19</f>
        <v>2</v>
      </c>
      <c r="G19" s="44">
        <f>Textual!Q19</f>
        <v>1</v>
      </c>
      <c r="H19" s="44">
        <f>Textual!S19</f>
        <v>2</v>
      </c>
      <c r="I19" s="44">
        <f>Textual!U19</f>
        <v>2</v>
      </c>
      <c r="J19" s="44">
        <f>Textual!W19</f>
        <v>1</v>
      </c>
      <c r="K19" s="44">
        <f>Textual!Y19</f>
        <v>2</v>
      </c>
      <c r="L19" s="44">
        <f>Textual!AA19</f>
        <v>2</v>
      </c>
      <c r="M19" s="51">
        <f t="shared" si="0"/>
        <v>1.5454545454545454</v>
      </c>
    </row>
    <row r="20" spans="1:13" s="6" customFormat="1" ht="13.5" customHeight="1" x14ac:dyDescent="0.15">
      <c r="A20" s="47">
        <v>14</v>
      </c>
      <c r="B20" s="44">
        <f>Textual!G20</f>
        <v>2</v>
      </c>
      <c r="C20" s="44">
        <f>Textual!I20</f>
        <v>2</v>
      </c>
      <c r="D20" s="44">
        <f>Textual!K20</f>
        <v>2</v>
      </c>
      <c r="E20" s="44">
        <f>Textual!M20</f>
        <v>2</v>
      </c>
      <c r="F20" s="44">
        <f>Textual!O20</f>
        <v>2</v>
      </c>
      <c r="G20" s="44">
        <f>Textual!Q20</f>
        <v>2</v>
      </c>
      <c r="H20" s="44">
        <f>Textual!S20</f>
        <v>2</v>
      </c>
      <c r="I20" s="44">
        <f>Textual!U20</f>
        <v>2</v>
      </c>
      <c r="J20" s="44">
        <f>Textual!W20</f>
        <v>2</v>
      </c>
      <c r="K20" s="44">
        <f>Textual!Y20</f>
        <v>2</v>
      </c>
      <c r="L20" s="44">
        <f>Textual!AA20</f>
        <v>1</v>
      </c>
      <c r="M20" s="51">
        <f t="shared" si="0"/>
        <v>1.9090909090909092</v>
      </c>
    </row>
    <row r="21" spans="1:13" s="6" customFormat="1" ht="13.5" customHeight="1" x14ac:dyDescent="0.15">
      <c r="A21" s="47">
        <v>15</v>
      </c>
      <c r="B21" s="44">
        <f>Textual!G21</f>
        <v>2</v>
      </c>
      <c r="C21" s="44">
        <f>Textual!I21</f>
        <v>1</v>
      </c>
      <c r="D21" s="44">
        <f>Textual!K21</f>
        <v>2</v>
      </c>
      <c r="E21" s="44">
        <f>Textual!M21</f>
        <v>2</v>
      </c>
      <c r="F21" s="44">
        <f>Textual!O21</f>
        <v>2</v>
      </c>
      <c r="G21" s="44">
        <f>Textual!Q21</f>
        <v>1</v>
      </c>
      <c r="H21" s="44">
        <f>Textual!S21</f>
        <v>2</v>
      </c>
      <c r="I21" s="44">
        <f>Textual!U21</f>
        <v>2</v>
      </c>
      <c r="J21" s="44">
        <f>Textual!W21</f>
        <v>2</v>
      </c>
      <c r="K21" s="44">
        <f>Textual!Y21</f>
        <v>1</v>
      </c>
      <c r="L21" s="44">
        <f>Textual!AA21</f>
        <v>0</v>
      </c>
      <c r="M21" s="51">
        <f t="shared" si="0"/>
        <v>1.5454545454545454</v>
      </c>
    </row>
    <row r="22" spans="1:13" s="6" customFormat="1" ht="13.5" customHeight="1" x14ac:dyDescent="0.15">
      <c r="A22" s="47">
        <v>16</v>
      </c>
      <c r="B22" s="44">
        <f>Textual!G22</f>
        <v>2</v>
      </c>
      <c r="C22" s="44">
        <f>Textual!I22</f>
        <v>2</v>
      </c>
      <c r="D22" s="44">
        <f>Textual!K22</f>
        <v>2</v>
      </c>
      <c r="E22" s="44">
        <f>Textual!M22</f>
        <v>1</v>
      </c>
      <c r="F22" s="44">
        <f>Textual!O22</f>
        <v>1</v>
      </c>
      <c r="G22" s="44">
        <f>Textual!Q22</f>
        <v>2</v>
      </c>
      <c r="H22" s="44">
        <f>Textual!S22</f>
        <v>1</v>
      </c>
      <c r="I22" s="44">
        <f>Textual!U22</f>
        <v>2</v>
      </c>
      <c r="J22" s="44">
        <f>Textual!W22</f>
        <v>1</v>
      </c>
      <c r="K22" s="44">
        <f>Textual!Y22</f>
        <v>2</v>
      </c>
      <c r="L22" s="44">
        <f>Textual!AA22</f>
        <v>2</v>
      </c>
      <c r="M22" s="51">
        <f t="shared" si="0"/>
        <v>1.6363636363636365</v>
      </c>
    </row>
    <row r="23" spans="1:13" s="6" customFormat="1" ht="13.5" customHeight="1" x14ac:dyDescent="0.15">
      <c r="A23" s="47">
        <v>17</v>
      </c>
      <c r="B23" s="44">
        <f>Textual!G23</f>
        <v>2</v>
      </c>
      <c r="C23" s="44">
        <f>Textual!I23</f>
        <v>2</v>
      </c>
      <c r="D23" s="44">
        <f>Textual!K23</f>
        <v>2</v>
      </c>
      <c r="E23" s="44">
        <f>Textual!M23</f>
        <v>2</v>
      </c>
      <c r="F23" s="44">
        <f>Textual!O23</f>
        <v>2</v>
      </c>
      <c r="G23" s="44">
        <f>Textual!Q23</f>
        <v>2</v>
      </c>
      <c r="H23" s="44">
        <f>Textual!S23</f>
        <v>2</v>
      </c>
      <c r="I23" s="44">
        <f>Textual!U23</f>
        <v>2</v>
      </c>
      <c r="J23" s="44">
        <f>Textual!W23</f>
        <v>2</v>
      </c>
      <c r="K23" s="44">
        <f>Textual!Y23</f>
        <v>1</v>
      </c>
      <c r="L23" s="44">
        <f>Textual!AA23</f>
        <v>1</v>
      </c>
      <c r="M23" s="51">
        <f t="shared" si="0"/>
        <v>1.8181818181818181</v>
      </c>
    </row>
    <row r="24" spans="1:13" s="6" customFormat="1" ht="13.5" customHeight="1" x14ac:dyDescent="0.15">
      <c r="A24" s="47">
        <v>18</v>
      </c>
      <c r="B24" s="44">
        <f>Textual!G24</f>
        <v>2</v>
      </c>
      <c r="C24" s="44">
        <f>Textual!I24</f>
        <v>2</v>
      </c>
      <c r="D24" s="44">
        <f>Textual!K24</f>
        <v>2</v>
      </c>
      <c r="E24" s="44">
        <f>Textual!M24</f>
        <v>2</v>
      </c>
      <c r="F24" s="44">
        <f>Textual!O24</f>
        <v>2</v>
      </c>
      <c r="G24" s="44">
        <f>Textual!Q24</f>
        <v>2</v>
      </c>
      <c r="H24" s="44">
        <f>Textual!S24</f>
        <v>2</v>
      </c>
      <c r="I24" s="44">
        <f>Textual!U24</f>
        <v>2</v>
      </c>
      <c r="J24" s="44">
        <f>Textual!W24</f>
        <v>2</v>
      </c>
      <c r="K24" s="44">
        <f>Textual!Y24</f>
        <v>1</v>
      </c>
      <c r="L24" s="44">
        <f>Textual!AA24</f>
        <v>1</v>
      </c>
      <c r="M24" s="51">
        <f t="shared" si="0"/>
        <v>1.8181818181818181</v>
      </c>
    </row>
    <row r="25" spans="1:13" s="6" customFormat="1" ht="13.5" customHeight="1" x14ac:dyDescent="0.15">
      <c r="A25" s="47">
        <v>19</v>
      </c>
      <c r="B25" s="44">
        <f>Textual!G25</f>
        <v>2</v>
      </c>
      <c r="C25" s="44">
        <f>Textual!I25</f>
        <v>2</v>
      </c>
      <c r="D25" s="44">
        <f>Textual!K25</f>
        <v>2</v>
      </c>
      <c r="E25" s="44">
        <f>Textual!M25</f>
        <v>2</v>
      </c>
      <c r="F25" s="44">
        <f>Textual!O25</f>
        <v>2</v>
      </c>
      <c r="G25" s="44">
        <f>Textual!Q25</f>
        <v>2</v>
      </c>
      <c r="H25" s="44">
        <f>Textual!S25</f>
        <v>2</v>
      </c>
      <c r="I25" s="44">
        <f>Textual!U25</f>
        <v>2</v>
      </c>
      <c r="J25" s="44">
        <f>Textual!W25</f>
        <v>2</v>
      </c>
      <c r="K25" s="44">
        <f>Textual!Y25</f>
        <v>1</v>
      </c>
      <c r="L25" s="44">
        <f>Textual!AA25</f>
        <v>2</v>
      </c>
      <c r="M25" s="51">
        <f t="shared" si="0"/>
        <v>1.9090909090909092</v>
      </c>
    </row>
    <row r="26" spans="1:13" s="6" customFormat="1" ht="13.5" customHeight="1" x14ac:dyDescent="0.15">
      <c r="A26" s="47">
        <v>20</v>
      </c>
      <c r="B26" s="44">
        <f>Textual!G26</f>
        <v>2</v>
      </c>
      <c r="C26" s="44">
        <f>Textual!I26</f>
        <v>2</v>
      </c>
      <c r="D26" s="44">
        <f>Textual!K26</f>
        <v>2</v>
      </c>
      <c r="E26" s="44">
        <f>Textual!M26</f>
        <v>2</v>
      </c>
      <c r="F26" s="44">
        <f>Textual!O26</f>
        <v>2</v>
      </c>
      <c r="G26" s="44">
        <f>Textual!Q26</f>
        <v>2</v>
      </c>
      <c r="H26" s="44">
        <f>Textual!S26</f>
        <v>2</v>
      </c>
      <c r="I26" s="44">
        <f>Textual!U26</f>
        <v>2</v>
      </c>
      <c r="J26" s="44">
        <f>Textual!W26</f>
        <v>2</v>
      </c>
      <c r="K26" s="44">
        <f>Textual!Y26</f>
        <v>2</v>
      </c>
      <c r="L26" s="44">
        <f>Textual!AA26</f>
        <v>1</v>
      </c>
      <c r="M26" s="51">
        <f t="shared" si="0"/>
        <v>1.9090909090909092</v>
      </c>
    </row>
    <row r="27" spans="1:13" s="6" customFormat="1" ht="13.5" customHeight="1" x14ac:dyDescent="0.15">
      <c r="A27" s="47">
        <v>21</v>
      </c>
      <c r="B27" s="44">
        <f>Textual!G27</f>
        <v>2</v>
      </c>
      <c r="C27" s="44">
        <f>Textual!I27</f>
        <v>2</v>
      </c>
      <c r="D27" s="44">
        <f>Textual!K27</f>
        <v>2</v>
      </c>
      <c r="E27" s="44">
        <f>Textual!M27</f>
        <v>2</v>
      </c>
      <c r="F27" s="44">
        <f>Textual!O27</f>
        <v>2</v>
      </c>
      <c r="G27" s="44">
        <f>Textual!Q27</f>
        <v>2</v>
      </c>
      <c r="H27" s="44">
        <f>Textual!S27</f>
        <v>2</v>
      </c>
      <c r="I27" s="44">
        <f>Textual!U27</f>
        <v>2</v>
      </c>
      <c r="J27" s="44">
        <f>Textual!W27</f>
        <v>2</v>
      </c>
      <c r="K27" s="44">
        <f>Textual!Y27</f>
        <v>2</v>
      </c>
      <c r="L27" s="44">
        <f>Textual!AA27</f>
        <v>2</v>
      </c>
      <c r="M27" s="51">
        <f t="shared" si="0"/>
        <v>2</v>
      </c>
    </row>
    <row r="28" spans="1:13" s="6" customFormat="1" ht="13.5" customHeight="1" x14ac:dyDescent="0.15">
      <c r="A28" s="47">
        <v>22</v>
      </c>
      <c r="B28" s="44">
        <f>Textual!G28</f>
        <v>2</v>
      </c>
      <c r="C28" s="44">
        <f>Textual!I28</f>
        <v>2</v>
      </c>
      <c r="D28" s="44">
        <f>Textual!K28</f>
        <v>2</v>
      </c>
      <c r="E28" s="44">
        <f>Textual!M28</f>
        <v>2</v>
      </c>
      <c r="F28" s="44">
        <f>Textual!O28</f>
        <v>2</v>
      </c>
      <c r="G28" s="44">
        <f>Textual!Q28</f>
        <v>2</v>
      </c>
      <c r="H28" s="44">
        <f>Textual!S28</f>
        <v>2</v>
      </c>
      <c r="I28" s="44">
        <f>Textual!U28</f>
        <v>2</v>
      </c>
      <c r="J28" s="44">
        <f>Textual!W28</f>
        <v>2</v>
      </c>
      <c r="K28" s="44">
        <f>Textual!Y28</f>
        <v>2</v>
      </c>
      <c r="L28" s="44">
        <f>Textual!AA28</f>
        <v>2</v>
      </c>
      <c r="M28" s="51">
        <f t="shared" si="0"/>
        <v>2</v>
      </c>
    </row>
    <row r="29" spans="1:13" s="6" customFormat="1" ht="13.5" customHeight="1" x14ac:dyDescent="0.15">
      <c r="A29" s="47">
        <v>23</v>
      </c>
      <c r="B29" s="44">
        <f>Textual!G29</f>
        <v>2</v>
      </c>
      <c r="C29" s="44">
        <f>Textual!I29</f>
        <v>2</v>
      </c>
      <c r="D29" s="44">
        <f>Textual!K29</f>
        <v>2</v>
      </c>
      <c r="E29" s="44">
        <f>Textual!M29</f>
        <v>2</v>
      </c>
      <c r="F29" s="44">
        <f>Textual!O29</f>
        <v>2</v>
      </c>
      <c r="G29" s="44">
        <f>Textual!Q29</f>
        <v>2</v>
      </c>
      <c r="H29" s="44">
        <f>Textual!S29</f>
        <v>2</v>
      </c>
      <c r="I29" s="44">
        <f>Textual!U29</f>
        <v>2</v>
      </c>
      <c r="J29" s="44">
        <f>Textual!W29</f>
        <v>2</v>
      </c>
      <c r="K29" s="44">
        <f>Textual!Y29</f>
        <v>2</v>
      </c>
      <c r="L29" s="44">
        <f>Textual!AA29</f>
        <v>2</v>
      </c>
      <c r="M29" s="51">
        <f t="shared" si="0"/>
        <v>2</v>
      </c>
    </row>
    <row r="30" spans="1:13" s="6" customFormat="1" ht="13.5" customHeight="1" x14ac:dyDescent="0.15">
      <c r="A30" s="47">
        <v>24</v>
      </c>
      <c r="B30" s="44">
        <f>Textual!G30</f>
        <v>2</v>
      </c>
      <c r="C30" s="44">
        <f>Textual!I30</f>
        <v>2</v>
      </c>
      <c r="D30" s="44">
        <f>Textual!K30</f>
        <v>2</v>
      </c>
      <c r="E30" s="44">
        <f>Textual!M30</f>
        <v>2</v>
      </c>
      <c r="F30" s="44">
        <f>Textual!O30</f>
        <v>2</v>
      </c>
      <c r="G30" s="44">
        <f>Textual!Q30</f>
        <v>2</v>
      </c>
      <c r="H30" s="44">
        <f>Textual!S30</f>
        <v>2</v>
      </c>
      <c r="I30" s="44">
        <f>Textual!U30</f>
        <v>2</v>
      </c>
      <c r="J30" s="44">
        <f>Textual!W30</f>
        <v>2</v>
      </c>
      <c r="K30" s="44">
        <f>Textual!Y30</f>
        <v>2</v>
      </c>
      <c r="L30" s="44">
        <f>Textual!AA30</f>
        <v>2</v>
      </c>
      <c r="M30" s="51">
        <f t="shared" si="0"/>
        <v>2</v>
      </c>
    </row>
    <row r="31" spans="1:13" s="6" customFormat="1" ht="13.5" customHeight="1" x14ac:dyDescent="0.15">
      <c r="A31" s="47">
        <v>25</v>
      </c>
      <c r="B31" s="44">
        <f>Textual!G31</f>
        <v>2</v>
      </c>
      <c r="C31" s="44">
        <f>Textual!I31</f>
        <v>2</v>
      </c>
      <c r="D31" s="44">
        <f>Textual!K31</f>
        <v>2</v>
      </c>
      <c r="E31" s="44">
        <f>Textual!M31</f>
        <v>2</v>
      </c>
      <c r="F31" s="44">
        <f>Textual!O31</f>
        <v>2</v>
      </c>
      <c r="G31" s="44">
        <f>Textual!Q31</f>
        <v>2</v>
      </c>
      <c r="H31" s="44">
        <f>Textual!S31</f>
        <v>2</v>
      </c>
      <c r="I31" s="44">
        <f>Textual!U31</f>
        <v>2</v>
      </c>
      <c r="J31" s="44">
        <f>Textual!W31</f>
        <v>2</v>
      </c>
      <c r="K31" s="44">
        <f>Textual!Y31</f>
        <v>2</v>
      </c>
      <c r="L31" s="44">
        <f>Textual!AA31</f>
        <v>2</v>
      </c>
      <c r="M31" s="51">
        <f t="shared" si="0"/>
        <v>2</v>
      </c>
    </row>
    <row r="32" spans="1:13" s="6" customFormat="1" ht="13.5" customHeight="1" x14ac:dyDescent="0.15">
      <c r="A32" s="47">
        <v>26</v>
      </c>
      <c r="B32" s="44">
        <f>Textual!G32</f>
        <v>2</v>
      </c>
      <c r="C32" s="44">
        <f>Textual!I32</f>
        <v>2</v>
      </c>
      <c r="D32" s="44">
        <f>Textual!K32</f>
        <v>2</v>
      </c>
      <c r="E32" s="44">
        <f>Textual!M32</f>
        <v>2</v>
      </c>
      <c r="F32" s="44">
        <f>Textual!O32</f>
        <v>2</v>
      </c>
      <c r="G32" s="44">
        <f>Textual!Q32</f>
        <v>2</v>
      </c>
      <c r="H32" s="44">
        <f>Textual!S32</f>
        <v>2</v>
      </c>
      <c r="I32" s="44">
        <f>Textual!U32</f>
        <v>2</v>
      </c>
      <c r="J32" s="44">
        <f>Textual!W32</f>
        <v>2</v>
      </c>
      <c r="K32" s="44">
        <f>Textual!Y32</f>
        <v>2</v>
      </c>
      <c r="L32" s="44">
        <f>Textual!AA32</f>
        <v>2</v>
      </c>
      <c r="M32" s="51">
        <f t="shared" si="0"/>
        <v>2</v>
      </c>
    </row>
    <row r="33" spans="1:13" s="6" customFormat="1" ht="13.5" customHeight="1" x14ac:dyDescent="0.15">
      <c r="A33" s="47">
        <v>27</v>
      </c>
      <c r="B33" s="44">
        <f>Textual!G33</f>
        <v>2</v>
      </c>
      <c r="C33" s="44">
        <f>Textual!I33</f>
        <v>2</v>
      </c>
      <c r="D33" s="44">
        <f>Textual!K33</f>
        <v>2</v>
      </c>
      <c r="E33" s="44">
        <f>Textual!M33</f>
        <v>2</v>
      </c>
      <c r="F33" s="44">
        <f>Textual!O33</f>
        <v>2</v>
      </c>
      <c r="G33" s="44">
        <f>Textual!Q33</f>
        <v>2</v>
      </c>
      <c r="H33" s="44">
        <f>Textual!S33</f>
        <v>2</v>
      </c>
      <c r="I33" s="44">
        <f>Textual!U33</f>
        <v>2</v>
      </c>
      <c r="J33" s="44">
        <f>Textual!W33</f>
        <v>2</v>
      </c>
      <c r="K33" s="44">
        <f>Textual!Y33</f>
        <v>2</v>
      </c>
      <c r="L33" s="44">
        <f>Textual!AA33</f>
        <v>2</v>
      </c>
      <c r="M33" s="51">
        <f t="shared" si="0"/>
        <v>2</v>
      </c>
    </row>
    <row r="34" spans="1:13" s="6" customFormat="1" ht="13.5" customHeight="1" x14ac:dyDescent="0.15">
      <c r="A34" s="47">
        <v>28</v>
      </c>
      <c r="B34" s="44">
        <f>Textual!G34</f>
        <v>2</v>
      </c>
      <c r="C34" s="44">
        <f>Textual!I34</f>
        <v>2</v>
      </c>
      <c r="D34" s="44">
        <f>Textual!K34</f>
        <v>2</v>
      </c>
      <c r="E34" s="44">
        <f>Textual!M34</f>
        <v>2</v>
      </c>
      <c r="F34" s="44">
        <f>Textual!O34</f>
        <v>2</v>
      </c>
      <c r="G34" s="44">
        <f>Textual!Q34</f>
        <v>2</v>
      </c>
      <c r="H34" s="44">
        <f>Textual!S34</f>
        <v>2</v>
      </c>
      <c r="I34" s="44">
        <f>Textual!U34</f>
        <v>2</v>
      </c>
      <c r="J34" s="44">
        <f>Textual!W34</f>
        <v>2</v>
      </c>
      <c r="K34" s="44">
        <f>Textual!Y34</f>
        <v>2</v>
      </c>
      <c r="L34" s="44">
        <f>Textual!AA34</f>
        <v>1</v>
      </c>
      <c r="M34" s="51">
        <f t="shared" si="0"/>
        <v>1.9090909090909092</v>
      </c>
    </row>
    <row r="35" spans="1:13" s="6" customFormat="1" ht="13.5" customHeight="1" x14ac:dyDescent="0.15">
      <c r="A35" s="47">
        <v>29</v>
      </c>
      <c r="B35" s="44">
        <f>Textual!G35</f>
        <v>2</v>
      </c>
      <c r="C35" s="44">
        <f>Textual!I35</f>
        <v>2</v>
      </c>
      <c r="D35" s="44">
        <f>Textual!K35</f>
        <v>2</v>
      </c>
      <c r="E35" s="44">
        <f>Textual!M35</f>
        <v>2</v>
      </c>
      <c r="F35" s="44">
        <f>Textual!O35</f>
        <v>2</v>
      </c>
      <c r="G35" s="44">
        <f>Textual!Q35</f>
        <v>1</v>
      </c>
      <c r="H35" s="44">
        <f>Textual!S35</f>
        <v>2</v>
      </c>
      <c r="I35" s="44">
        <f>Textual!U35</f>
        <v>2</v>
      </c>
      <c r="J35" s="44">
        <f>Textual!W35</f>
        <v>2</v>
      </c>
      <c r="K35" s="44">
        <f>Textual!Y35</f>
        <v>2</v>
      </c>
      <c r="L35" s="44">
        <f>Textual!AA35</f>
        <v>2</v>
      </c>
      <c r="M35" s="51">
        <f t="shared" si="0"/>
        <v>1.9090909090909092</v>
      </c>
    </row>
    <row r="36" spans="1:13" s="6" customFormat="1" ht="13.5" customHeight="1" x14ac:dyDescent="0.15">
      <c r="A36" s="47">
        <v>30</v>
      </c>
      <c r="B36" s="44">
        <f>Textual!G36</f>
        <v>2</v>
      </c>
      <c r="C36" s="44">
        <f>Textual!I36</f>
        <v>1</v>
      </c>
      <c r="D36" s="44">
        <f>Textual!K36</f>
        <v>2</v>
      </c>
      <c r="E36" s="44">
        <f>Textual!M36</f>
        <v>2</v>
      </c>
      <c r="F36" s="44">
        <f>Textual!O36</f>
        <v>2</v>
      </c>
      <c r="G36" s="44">
        <f>Textual!Q36</f>
        <v>2</v>
      </c>
      <c r="H36" s="44">
        <f>Textual!S36</f>
        <v>2</v>
      </c>
      <c r="I36" s="44">
        <f>Textual!U36</f>
        <v>2</v>
      </c>
      <c r="J36" s="44">
        <f>Textual!W36</f>
        <v>2</v>
      </c>
      <c r="K36" s="44">
        <f>Textual!Y36</f>
        <v>2</v>
      </c>
      <c r="L36" s="44">
        <f>Textual!AA36</f>
        <v>2</v>
      </c>
      <c r="M36" s="51">
        <f t="shared" si="0"/>
        <v>1.9090909090909092</v>
      </c>
    </row>
    <row r="37" spans="1:13" s="6" customFormat="1" ht="13.5" customHeight="1" x14ac:dyDescent="0.15">
      <c r="A37" s="47">
        <v>31</v>
      </c>
      <c r="B37" s="44">
        <f>Textual!G37</f>
        <v>2</v>
      </c>
      <c r="C37" s="44">
        <f>Textual!I37</f>
        <v>2</v>
      </c>
      <c r="D37" s="44">
        <f>Textual!K37</f>
        <v>2</v>
      </c>
      <c r="E37" s="44">
        <f>Textual!M37</f>
        <v>2</v>
      </c>
      <c r="F37" s="44">
        <f>Textual!O37</f>
        <v>2</v>
      </c>
      <c r="G37" s="44">
        <f>Textual!Q37</f>
        <v>1</v>
      </c>
      <c r="H37" s="44">
        <f>Textual!S37</f>
        <v>2</v>
      </c>
      <c r="I37" s="44">
        <f>Textual!U37</f>
        <v>2</v>
      </c>
      <c r="J37" s="44">
        <f>Textual!W37</f>
        <v>2</v>
      </c>
      <c r="K37" s="44">
        <f>Textual!Y37</f>
        <v>2</v>
      </c>
      <c r="L37" s="44">
        <f>Textual!AA37</f>
        <v>2</v>
      </c>
      <c r="M37" s="51">
        <f t="shared" si="0"/>
        <v>1.9090909090909092</v>
      </c>
    </row>
    <row r="38" spans="1:13" s="6" customFormat="1" ht="13.5" customHeight="1" x14ac:dyDescent="0.15">
      <c r="A38" s="47">
        <v>32</v>
      </c>
      <c r="B38" s="44">
        <f>Textual!G38</f>
        <v>1</v>
      </c>
      <c r="C38" s="44">
        <f>Textual!I38</f>
        <v>2</v>
      </c>
      <c r="D38" s="44">
        <f>Textual!K38</f>
        <v>2</v>
      </c>
      <c r="E38" s="44">
        <f>Textual!M38</f>
        <v>1</v>
      </c>
      <c r="F38" s="44">
        <f>Textual!O38</f>
        <v>1</v>
      </c>
      <c r="G38" s="44">
        <f>Textual!Q38</f>
        <v>2</v>
      </c>
      <c r="H38" s="44">
        <f>Textual!S38</f>
        <v>1</v>
      </c>
      <c r="I38" s="44">
        <f>Textual!U38</f>
        <v>0</v>
      </c>
      <c r="J38" s="44">
        <f>Textual!W38</f>
        <v>2</v>
      </c>
      <c r="K38" s="44">
        <f>Textual!Y38</f>
        <v>1</v>
      </c>
      <c r="L38" s="44">
        <f>Textual!AA38</f>
        <v>2</v>
      </c>
      <c r="M38" s="51">
        <f t="shared" si="0"/>
        <v>1.3636363636363635</v>
      </c>
    </row>
    <row r="39" spans="1:13" s="6" customFormat="1" ht="13.5" customHeight="1" x14ac:dyDescent="0.15">
      <c r="A39" s="47">
        <v>33</v>
      </c>
      <c r="B39" s="44">
        <f>Textual!G39</f>
        <v>2</v>
      </c>
      <c r="C39" s="44">
        <f>Textual!I39</f>
        <v>1</v>
      </c>
      <c r="D39" s="44">
        <f>Textual!K39</f>
        <v>1</v>
      </c>
      <c r="E39" s="44">
        <f>Textual!M39</f>
        <v>1</v>
      </c>
      <c r="F39" s="44">
        <f>Textual!O39</f>
        <v>2</v>
      </c>
      <c r="G39" s="44">
        <f>Textual!Q39</f>
        <v>2</v>
      </c>
      <c r="H39" s="44">
        <f>Textual!S39</f>
        <v>1</v>
      </c>
      <c r="I39" s="44">
        <f>Textual!U39</f>
        <v>2</v>
      </c>
      <c r="J39" s="44">
        <f>Textual!W39</f>
        <v>2</v>
      </c>
      <c r="K39" s="44">
        <f>Textual!Y39</f>
        <v>1</v>
      </c>
      <c r="L39" s="44">
        <f>Textual!AA39</f>
        <v>1</v>
      </c>
      <c r="M39" s="51">
        <f t="shared" si="0"/>
        <v>1.4545454545454546</v>
      </c>
    </row>
    <row r="40" spans="1:13" s="6" customFormat="1" ht="13.5" customHeight="1" x14ac:dyDescent="0.15">
      <c r="A40" s="47">
        <v>34</v>
      </c>
      <c r="B40" s="44">
        <f>Textual!G40</f>
        <v>2</v>
      </c>
      <c r="C40" s="44">
        <f>Textual!I40</f>
        <v>2</v>
      </c>
      <c r="D40" s="44">
        <f>Textual!K40</f>
        <v>2</v>
      </c>
      <c r="E40" s="44">
        <f>Textual!M40</f>
        <v>2</v>
      </c>
      <c r="F40" s="44">
        <f>Textual!O40</f>
        <v>2</v>
      </c>
      <c r="G40" s="44">
        <f>Textual!Q40</f>
        <v>2</v>
      </c>
      <c r="H40" s="44">
        <f>Textual!S40</f>
        <v>2</v>
      </c>
      <c r="I40" s="44">
        <f>Textual!U40</f>
        <v>2</v>
      </c>
      <c r="J40" s="44">
        <f>Textual!W40</f>
        <v>2</v>
      </c>
      <c r="K40" s="44">
        <f>Textual!Y40</f>
        <v>2</v>
      </c>
      <c r="L40" s="44">
        <f>Textual!AA40</f>
        <v>2</v>
      </c>
      <c r="M40" s="51">
        <f t="shared" si="0"/>
        <v>2</v>
      </c>
    </row>
    <row r="41" spans="1:13" s="6" customFormat="1" ht="13.5" customHeight="1" x14ac:dyDescent="0.15">
      <c r="A41" s="47">
        <v>35</v>
      </c>
      <c r="B41" s="44">
        <f>Textual!G41</f>
        <v>2</v>
      </c>
      <c r="C41" s="44">
        <f>Textual!I41</f>
        <v>1</v>
      </c>
      <c r="D41" s="44">
        <f>Textual!K41</f>
        <v>1</v>
      </c>
      <c r="E41" s="44">
        <f>Textual!M41</f>
        <v>2</v>
      </c>
      <c r="F41" s="44">
        <f>Textual!O41</f>
        <v>2</v>
      </c>
      <c r="G41" s="44">
        <f>Textual!Q41</f>
        <v>2</v>
      </c>
      <c r="H41" s="44">
        <f>Textual!S41</f>
        <v>2</v>
      </c>
      <c r="I41" s="44">
        <f>Textual!U41</f>
        <v>2</v>
      </c>
      <c r="J41" s="44">
        <f>Textual!W41</f>
        <v>2</v>
      </c>
      <c r="K41" s="44">
        <f>Textual!Y41</f>
        <v>2</v>
      </c>
      <c r="L41" s="44">
        <f>Textual!AA41</f>
        <v>1</v>
      </c>
      <c r="M41" s="51">
        <f t="shared" si="0"/>
        <v>1.7272727272727273</v>
      </c>
    </row>
    <row r="42" spans="1:13" s="6" customFormat="1" ht="13.5" customHeight="1" x14ac:dyDescent="0.15">
      <c r="A42" s="47">
        <v>36</v>
      </c>
      <c r="B42" s="44">
        <f>Textual!G42</f>
        <v>2</v>
      </c>
      <c r="C42" s="44">
        <f>Textual!I42</f>
        <v>2</v>
      </c>
      <c r="D42" s="44">
        <f>Textual!K42</f>
        <v>2</v>
      </c>
      <c r="E42" s="44">
        <f>Textual!M42</f>
        <v>2</v>
      </c>
      <c r="F42" s="44">
        <f>Textual!O42</f>
        <v>2</v>
      </c>
      <c r="G42" s="44">
        <f>Textual!Q42</f>
        <v>2</v>
      </c>
      <c r="H42" s="44">
        <f>Textual!S42</f>
        <v>2</v>
      </c>
      <c r="I42" s="44">
        <f>Textual!U42</f>
        <v>2</v>
      </c>
      <c r="J42" s="44">
        <f>Textual!W42</f>
        <v>2</v>
      </c>
      <c r="K42" s="44">
        <f>Textual!Y42</f>
        <v>2</v>
      </c>
      <c r="L42" s="44">
        <f>Textual!AA42</f>
        <v>2</v>
      </c>
      <c r="M42" s="51">
        <f t="shared" si="0"/>
        <v>2</v>
      </c>
    </row>
    <row r="43" spans="1:13" s="6" customFormat="1" ht="13.5" customHeight="1" x14ac:dyDescent="0.15">
      <c r="A43" s="47">
        <v>37</v>
      </c>
      <c r="B43" s="44">
        <f>Textual!G43</f>
        <v>2</v>
      </c>
      <c r="C43" s="44">
        <f>Textual!I43</f>
        <v>2</v>
      </c>
      <c r="D43" s="44">
        <f>Textual!K43</f>
        <v>2</v>
      </c>
      <c r="E43" s="44">
        <f>Textual!M43</f>
        <v>2</v>
      </c>
      <c r="F43" s="44">
        <f>Textual!O43</f>
        <v>2</v>
      </c>
      <c r="G43" s="44">
        <f>Textual!Q43</f>
        <v>2</v>
      </c>
      <c r="H43" s="44">
        <f>Textual!S43</f>
        <v>2</v>
      </c>
      <c r="I43" s="44">
        <f>Textual!U43</f>
        <v>2</v>
      </c>
      <c r="J43" s="44">
        <f>Textual!W43</f>
        <v>2</v>
      </c>
      <c r="K43" s="44">
        <f>Textual!Y43</f>
        <v>2</v>
      </c>
      <c r="L43" s="44">
        <f>Textual!AA43</f>
        <v>2</v>
      </c>
      <c r="M43" s="51">
        <f t="shared" si="0"/>
        <v>2</v>
      </c>
    </row>
    <row r="44" spans="1:13" s="6" customFormat="1" ht="13.5" customHeight="1" x14ac:dyDescent="0.15">
      <c r="A44" s="47">
        <v>38</v>
      </c>
      <c r="B44" s="44">
        <f>Textual!G44</f>
        <v>2</v>
      </c>
      <c r="C44" s="44">
        <f>Textual!I44</f>
        <v>2</v>
      </c>
      <c r="D44" s="44">
        <f>Textual!K44</f>
        <v>2</v>
      </c>
      <c r="E44" s="44">
        <f>Textual!M44</f>
        <v>2</v>
      </c>
      <c r="F44" s="44">
        <f>Textual!O44</f>
        <v>2</v>
      </c>
      <c r="G44" s="44">
        <f>Textual!Q44</f>
        <v>2</v>
      </c>
      <c r="H44" s="44">
        <f>Textual!S44</f>
        <v>2</v>
      </c>
      <c r="I44" s="44">
        <f>Textual!U44</f>
        <v>2</v>
      </c>
      <c r="J44" s="44">
        <f>Textual!W44</f>
        <v>2</v>
      </c>
      <c r="K44" s="44">
        <f>Textual!Y44</f>
        <v>2</v>
      </c>
      <c r="L44" s="44">
        <f>Textual!AA44</f>
        <v>2</v>
      </c>
      <c r="M44" s="51">
        <f t="shared" si="0"/>
        <v>2</v>
      </c>
    </row>
    <row r="45" spans="1:13" s="6" customFormat="1" ht="13.5" customHeight="1" x14ac:dyDescent="0.15">
      <c r="A45" s="47">
        <v>39</v>
      </c>
      <c r="B45" s="44">
        <f>Textual!G45</f>
        <v>2</v>
      </c>
      <c r="C45" s="44">
        <f>Textual!I45</f>
        <v>2</v>
      </c>
      <c r="D45" s="44">
        <f>Textual!K45</f>
        <v>2</v>
      </c>
      <c r="E45" s="44">
        <f>Textual!M45</f>
        <v>2</v>
      </c>
      <c r="F45" s="44">
        <f>Textual!O45</f>
        <v>2</v>
      </c>
      <c r="G45" s="44">
        <f>Textual!Q45</f>
        <v>2</v>
      </c>
      <c r="H45" s="44">
        <f>Textual!S45</f>
        <v>2</v>
      </c>
      <c r="I45" s="44">
        <f>Textual!U45</f>
        <v>2</v>
      </c>
      <c r="J45" s="44">
        <f>Textual!W45</f>
        <v>2</v>
      </c>
      <c r="K45" s="44">
        <f>Textual!Y45</f>
        <v>2</v>
      </c>
      <c r="L45" s="44">
        <f>Textual!AA45</f>
        <v>0</v>
      </c>
      <c r="M45" s="51">
        <f t="shared" si="0"/>
        <v>1.8181818181818181</v>
      </c>
    </row>
    <row r="46" spans="1:13" s="6" customFormat="1" ht="13.5" customHeight="1" x14ac:dyDescent="0.15">
      <c r="A46" s="47">
        <v>40</v>
      </c>
      <c r="B46" s="44">
        <f>Textual!G46</f>
        <v>2</v>
      </c>
      <c r="C46" s="44">
        <f>Textual!I46</f>
        <v>2</v>
      </c>
      <c r="D46" s="44">
        <f>Textual!K46</f>
        <v>2</v>
      </c>
      <c r="E46" s="44">
        <f>Textual!M46</f>
        <v>2</v>
      </c>
      <c r="F46" s="44">
        <f>Textual!O46</f>
        <v>2</v>
      </c>
      <c r="G46" s="44">
        <f>Textual!Q46</f>
        <v>1</v>
      </c>
      <c r="H46" s="44">
        <f>Textual!S46</f>
        <v>2</v>
      </c>
      <c r="I46" s="44">
        <f>Textual!U46</f>
        <v>2</v>
      </c>
      <c r="J46" s="44">
        <f>Textual!W46</f>
        <v>2</v>
      </c>
      <c r="K46" s="44">
        <f>Textual!Y46</f>
        <v>2</v>
      </c>
      <c r="L46" s="44">
        <f>Textual!AA46</f>
        <v>2</v>
      </c>
      <c r="M46" s="51">
        <f t="shared" si="0"/>
        <v>1.9090909090909092</v>
      </c>
    </row>
    <row r="47" spans="1:13" s="6" customFormat="1" ht="13.5" customHeight="1" x14ac:dyDescent="0.15">
      <c r="A47" s="47">
        <v>41</v>
      </c>
      <c r="B47" s="44">
        <f>Textual!G47</f>
        <v>2</v>
      </c>
      <c r="C47" s="44">
        <f>Textual!I47</f>
        <v>2</v>
      </c>
      <c r="D47" s="44">
        <f>Textual!K47</f>
        <v>2</v>
      </c>
      <c r="E47" s="44">
        <f>Textual!M47</f>
        <v>2</v>
      </c>
      <c r="F47" s="44">
        <f>Textual!O47</f>
        <v>2</v>
      </c>
      <c r="G47" s="44">
        <f>Textual!Q47</f>
        <v>2</v>
      </c>
      <c r="H47" s="44">
        <f>Textual!S47</f>
        <v>2</v>
      </c>
      <c r="I47" s="44">
        <f>Textual!U47</f>
        <v>2</v>
      </c>
      <c r="J47" s="44">
        <f>Textual!W47</f>
        <v>2</v>
      </c>
      <c r="K47" s="44">
        <f>Textual!Y47</f>
        <v>2</v>
      </c>
      <c r="L47" s="44">
        <f>Textual!AA47</f>
        <v>2</v>
      </c>
      <c r="M47" s="51">
        <f t="shared" si="0"/>
        <v>2</v>
      </c>
    </row>
    <row r="48" spans="1:13" s="6" customFormat="1" ht="13.5" customHeight="1" x14ac:dyDescent="0.15">
      <c r="A48" s="47">
        <v>42</v>
      </c>
      <c r="B48" s="44">
        <f>Textual!G48</f>
        <v>2</v>
      </c>
      <c r="C48" s="44">
        <f>Textual!I48</f>
        <v>2</v>
      </c>
      <c r="D48" s="44">
        <f>Textual!K48</f>
        <v>2</v>
      </c>
      <c r="E48" s="44">
        <f>Textual!M48</f>
        <v>2</v>
      </c>
      <c r="F48" s="44">
        <f>Textual!O48</f>
        <v>2</v>
      </c>
      <c r="G48" s="44">
        <f>Textual!Q48</f>
        <v>2</v>
      </c>
      <c r="H48" s="44">
        <f>Textual!S48</f>
        <v>2</v>
      </c>
      <c r="I48" s="44">
        <f>Textual!U48</f>
        <v>2</v>
      </c>
      <c r="J48" s="44">
        <f>Textual!W48</f>
        <v>2</v>
      </c>
      <c r="K48" s="44">
        <f>Textual!Y48</f>
        <v>2</v>
      </c>
      <c r="L48" s="44">
        <f>Textual!AA48</f>
        <v>2</v>
      </c>
      <c r="M48" s="51">
        <f t="shared" si="0"/>
        <v>2</v>
      </c>
    </row>
    <row r="49" spans="1:13" s="6" customFormat="1" ht="13.5" customHeight="1" x14ac:dyDescent="0.15">
      <c r="A49" s="47">
        <v>43</v>
      </c>
      <c r="B49" s="44">
        <f>Textual!G49</f>
        <v>2</v>
      </c>
      <c r="C49" s="44">
        <f>Textual!I49</f>
        <v>2</v>
      </c>
      <c r="D49" s="44">
        <f>Textual!K49</f>
        <v>2</v>
      </c>
      <c r="E49" s="44">
        <f>Textual!M49</f>
        <v>2</v>
      </c>
      <c r="F49" s="44">
        <f>Textual!O49</f>
        <v>2</v>
      </c>
      <c r="G49" s="44">
        <f>Textual!Q49</f>
        <v>2</v>
      </c>
      <c r="H49" s="44">
        <f>Textual!S49</f>
        <v>2</v>
      </c>
      <c r="I49" s="44">
        <f>Textual!U49</f>
        <v>2</v>
      </c>
      <c r="J49" s="44">
        <f>Textual!W49</f>
        <v>2</v>
      </c>
      <c r="K49" s="44">
        <f>Textual!Y49</f>
        <v>2</v>
      </c>
      <c r="L49" s="44">
        <f>Textual!AA49</f>
        <v>2</v>
      </c>
      <c r="M49" s="51">
        <f t="shared" si="0"/>
        <v>2</v>
      </c>
    </row>
    <row r="50" spans="1:13" s="6" customFormat="1" ht="13.5" customHeight="1" x14ac:dyDescent="0.15">
      <c r="A50" s="47">
        <v>44</v>
      </c>
      <c r="B50" s="44">
        <f>Textual!G50</f>
        <v>2</v>
      </c>
      <c r="C50" s="44">
        <f>Textual!I50</f>
        <v>2</v>
      </c>
      <c r="D50" s="44">
        <f>Textual!K50</f>
        <v>2</v>
      </c>
      <c r="E50" s="44">
        <f>Textual!M50</f>
        <v>2</v>
      </c>
      <c r="F50" s="44">
        <f>Textual!O50</f>
        <v>2</v>
      </c>
      <c r="G50" s="44">
        <f>Textual!Q50</f>
        <v>2</v>
      </c>
      <c r="H50" s="44">
        <f>Textual!S50</f>
        <v>2</v>
      </c>
      <c r="I50" s="44">
        <f>Textual!U50</f>
        <v>2</v>
      </c>
      <c r="J50" s="44">
        <f>Textual!W50</f>
        <v>2</v>
      </c>
      <c r="K50" s="44">
        <f>Textual!Y50</f>
        <v>2</v>
      </c>
      <c r="L50" s="44">
        <f>Textual!AA50</f>
        <v>2</v>
      </c>
      <c r="M50" s="51">
        <f t="shared" si="0"/>
        <v>2</v>
      </c>
    </row>
    <row r="51" spans="1:13" s="6" customFormat="1" ht="13.5" customHeight="1" x14ac:dyDescent="0.15">
      <c r="A51" s="47">
        <v>45</v>
      </c>
      <c r="B51" s="44">
        <f>Textual!G51</f>
        <v>2</v>
      </c>
      <c r="C51" s="44">
        <f>Textual!I51</f>
        <v>2</v>
      </c>
      <c r="D51" s="44">
        <f>Textual!K51</f>
        <v>2</v>
      </c>
      <c r="E51" s="44">
        <f>Textual!M51</f>
        <v>2</v>
      </c>
      <c r="F51" s="44">
        <f>Textual!O51</f>
        <v>2</v>
      </c>
      <c r="G51" s="44">
        <f>Textual!Q51</f>
        <v>1</v>
      </c>
      <c r="H51" s="44">
        <f>Textual!S51</f>
        <v>2</v>
      </c>
      <c r="I51" s="44">
        <f>Textual!U51</f>
        <v>2</v>
      </c>
      <c r="J51" s="44">
        <f>Textual!W51</f>
        <v>2</v>
      </c>
      <c r="K51" s="44">
        <f>Textual!Y51</f>
        <v>2</v>
      </c>
      <c r="L51" s="44">
        <f>Textual!AA51</f>
        <v>2</v>
      </c>
      <c r="M51" s="51">
        <f t="shared" si="0"/>
        <v>1.9090909090909092</v>
      </c>
    </row>
    <row r="52" spans="1:13" s="6" customFormat="1" ht="13.5" customHeight="1" x14ac:dyDescent="0.15">
      <c r="A52" s="47"/>
      <c r="B52" s="44"/>
      <c r="C52" s="44"/>
      <c r="D52" s="44"/>
      <c r="E52" s="44"/>
      <c r="F52" s="44"/>
      <c r="G52" s="44"/>
      <c r="H52" s="44"/>
      <c r="I52" s="44"/>
      <c r="J52" s="44"/>
      <c r="K52" s="44"/>
      <c r="L52" s="44"/>
      <c r="M52" s="51"/>
    </row>
    <row r="53" spans="1:13" ht="13.5" customHeight="1" x14ac:dyDescent="0.15">
      <c r="A53" s="52" t="s">
        <v>2</v>
      </c>
      <c r="B53" s="51">
        <f>AVERAGE(B7:B52)</f>
        <v>1.9555555555555555</v>
      </c>
      <c r="C53" s="51">
        <f t="shared" ref="C53:L53" si="1">AVERAGE(C7:C52)</f>
        <v>1.8888888888888888</v>
      </c>
      <c r="D53" s="51">
        <f t="shared" si="1"/>
        <v>1.9333333333333333</v>
      </c>
      <c r="E53" s="51">
        <f t="shared" si="1"/>
        <v>1.8666666666666667</v>
      </c>
      <c r="F53" s="51">
        <f t="shared" si="1"/>
        <v>1.9111111111111112</v>
      </c>
      <c r="G53" s="51">
        <f t="shared" si="1"/>
        <v>1.7777777777777777</v>
      </c>
      <c r="H53" s="51">
        <f t="shared" si="1"/>
        <v>1.8444444444444446</v>
      </c>
      <c r="I53" s="51">
        <f t="shared" si="1"/>
        <v>1.9333333333333333</v>
      </c>
      <c r="J53" s="51">
        <f t="shared" si="1"/>
        <v>1.8444444444444446</v>
      </c>
      <c r="K53" s="51">
        <f t="shared" si="1"/>
        <v>1.8444444444444446</v>
      </c>
      <c r="L53" s="51">
        <f t="shared" si="1"/>
        <v>1.6888888888888889</v>
      </c>
      <c r="M53" s="51">
        <f>AVERAGE(M7:M52)</f>
        <v>1.8626262626262622</v>
      </c>
    </row>
    <row r="54" spans="1:13" ht="13.5" customHeight="1" x14ac:dyDescent="0.15"/>
    <row r="55" spans="1:13" ht="13.5" customHeight="1" x14ac:dyDescent="0.15"/>
    <row r="56" spans="1:13" ht="13.5" customHeight="1" x14ac:dyDescent="0.15"/>
    <row r="57" spans="1:13" ht="13.5" customHeight="1" x14ac:dyDescent="0.15"/>
    <row r="58" spans="1:13" ht="13.5" customHeight="1" x14ac:dyDescent="0.15"/>
    <row r="59" spans="1:13" ht="13.5" customHeight="1" x14ac:dyDescent="0.15"/>
    <row r="60" spans="1:13" ht="13.5" customHeight="1" x14ac:dyDescent="0.15"/>
    <row r="61" spans="1:13" ht="13.5" customHeight="1" x14ac:dyDescent="0.15"/>
    <row r="63" spans="1:13" ht="15" x14ac:dyDescent="0.15">
      <c r="A63" s="54"/>
    </row>
  </sheetData>
  <sheetProtection sheet="1" objects="1" scenarios="1"/>
  <mergeCells count="4">
    <mergeCell ref="A1:M1"/>
    <mergeCell ref="A2:M2"/>
    <mergeCell ref="A3:M3"/>
    <mergeCell ref="A4:M4"/>
  </mergeCells>
  <pageMargins left="0.5" right="0.5" top="0.5" bottom="0.5" header="0.3" footer="0.3"/>
  <pageSetup orientation="portrait" r:id="rId1"/>
  <headerFooter>
    <oddHeader>&amp;C&amp;"Arial,Bold"&amp;11SOUTHWESTERN OKLAHOMA STATE UNIVERSITY
EVALUATION OF TEACHER CANDIDATE
&amp;"Arial,Bold Italic"Teacher Work Sample, Cumulative&amp;"Arial,Bold"
Spring 2019</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Textual</vt:lpstr>
      <vt:lpstr>Numeric</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Kliewer, Jan</dc:creator>
  <cp:lastModifiedBy>Administrator</cp:lastModifiedBy>
  <cp:lastPrinted>2020-02-18T22:51:32Z</cp:lastPrinted>
  <dcterms:created xsi:type="dcterms:W3CDTF">2019-03-05T14:19:34Z</dcterms:created>
  <dcterms:modified xsi:type="dcterms:W3CDTF">2021-07-12T12:38:37Z</dcterms:modified>
</cp:coreProperties>
</file>