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131"/>
  <workbookPr defaultThemeVersion="124226"/>
  <mc:AlternateContent xmlns:mc="http://schemas.openxmlformats.org/markup-compatibility/2006">
    <mc:Choice Requires="x15">
      <x15ac:absPath xmlns:x15ac="http://schemas.microsoft.com/office/spreadsheetml/2010/11/ac" url="C:\Users\mcelhaneys\Dropbox (SWOSU)\Accessibility Docs\Accreditation\"/>
    </mc:Choice>
  </mc:AlternateContent>
  <xr:revisionPtr revIDLastSave="0" documentId="8_{F1F0A106-8A87-4C62-8F82-C6A9B5E9008B}" xr6:coauthVersionLast="47" xr6:coauthVersionMax="47" xr10:uidLastSave="{00000000-0000-0000-0000-000000000000}"/>
  <bookViews>
    <workbookView xWindow="-28920" yWindow="-120" windowWidth="29040" windowHeight="15840" activeTab="2" xr2:uid="{00000000-000D-0000-FFFF-FFFF00000000}"/>
  </bookViews>
  <sheets>
    <sheet name="ItemAnalysis" sheetId="3" r:id="rId1"/>
    <sheet name="Textual" sheetId="2" state="hidden" r:id="rId2"/>
    <sheet name="Numerical" sheetId="1" r:id="rId3"/>
  </sheets>
  <definedNames>
    <definedName name="_xlnm.Print_Titles" localSheetId="2">Numerical!$A:$A,Numerical!$1:$2</definedName>
    <definedName name="_xlnm.Print_Titles" localSheetId="1">Textual!$A:$A,Textual!$1:$2</definedName>
    <definedName name="SCP27B2" localSheetId="0">ItemAnalysis!$C$2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L36" i="1" l="1"/>
  <c r="AM36" i="1"/>
  <c r="AN36" i="1"/>
  <c r="AM26" i="2"/>
  <c r="AN26" i="2"/>
  <c r="AO26" i="2"/>
  <c r="AM7" i="2"/>
  <c r="AN7" i="2"/>
  <c r="AO7" i="2"/>
  <c r="AM13" i="2"/>
  <c r="AN13" i="2"/>
  <c r="AO13" i="2"/>
  <c r="AM14" i="2"/>
  <c r="AN14" i="2"/>
  <c r="AO14" i="2"/>
  <c r="AM15" i="2"/>
  <c r="AN15" i="2"/>
  <c r="AO15" i="2"/>
  <c r="AM16" i="2"/>
  <c r="AN16" i="2"/>
  <c r="AO16" i="2"/>
  <c r="AM25" i="2"/>
  <c r="AN25" i="2"/>
  <c r="AO25" i="2"/>
  <c r="AM17" i="2"/>
  <c r="AN17" i="2"/>
  <c r="AO17" i="2"/>
  <c r="AM8" i="2"/>
  <c r="AN8" i="2"/>
  <c r="AO8" i="2"/>
  <c r="AM34" i="2"/>
  <c r="AN34" i="2"/>
  <c r="AO34" i="2"/>
  <c r="AM27" i="2"/>
  <c r="AN27" i="2"/>
  <c r="AO27" i="2"/>
  <c r="AM18" i="2"/>
  <c r="AN18" i="2"/>
  <c r="AO18" i="2"/>
  <c r="AM19" i="2"/>
  <c r="AN19" i="2"/>
  <c r="AO19" i="2"/>
  <c r="B22" i="1"/>
  <c r="C22" i="1"/>
  <c r="D22" i="1"/>
  <c r="E22" i="1"/>
  <c r="F22" i="1"/>
  <c r="G22" i="1"/>
  <c r="H22" i="1"/>
  <c r="I22" i="1"/>
  <c r="L22" i="1"/>
  <c r="M22" i="1"/>
  <c r="N22" i="1"/>
  <c r="O22" i="1"/>
  <c r="P22" i="1"/>
  <c r="S22" i="1"/>
  <c r="T22" i="1"/>
  <c r="U22" i="1"/>
  <c r="V22" i="1"/>
  <c r="W22" i="1"/>
  <c r="Z22" i="1"/>
  <c r="AA22" i="1"/>
  <c r="AB22" i="1"/>
  <c r="AC22" i="1"/>
  <c r="AF22" i="1"/>
  <c r="AG22" i="1"/>
  <c r="AH22" i="1"/>
  <c r="AI22" i="1"/>
  <c r="B23" i="1"/>
  <c r="C23" i="1"/>
  <c r="D23" i="1"/>
  <c r="E23" i="1"/>
  <c r="F23" i="1"/>
  <c r="G23" i="1"/>
  <c r="H23" i="1"/>
  <c r="I23" i="1"/>
  <c r="L23" i="1"/>
  <c r="M23" i="1"/>
  <c r="N23" i="1"/>
  <c r="O23" i="1"/>
  <c r="P23" i="1"/>
  <c r="S23" i="1"/>
  <c r="T23" i="1"/>
  <c r="U23" i="1"/>
  <c r="V23" i="1"/>
  <c r="W23" i="1"/>
  <c r="Z23" i="1"/>
  <c r="AA23" i="1"/>
  <c r="AB23" i="1"/>
  <c r="AC23" i="1"/>
  <c r="AF23" i="1"/>
  <c r="AG23" i="1"/>
  <c r="AH23" i="1"/>
  <c r="AI23" i="1"/>
  <c r="B24" i="1"/>
  <c r="C24" i="1"/>
  <c r="D24" i="1"/>
  <c r="E24" i="1"/>
  <c r="F24" i="1"/>
  <c r="G24" i="1"/>
  <c r="H24" i="1"/>
  <c r="I24" i="1"/>
  <c r="L24" i="1"/>
  <c r="M24" i="1"/>
  <c r="N24" i="1"/>
  <c r="O24" i="1"/>
  <c r="P24" i="1"/>
  <c r="S24" i="1"/>
  <c r="T24" i="1"/>
  <c r="U24" i="1"/>
  <c r="V24" i="1"/>
  <c r="W24" i="1"/>
  <c r="Z24" i="1"/>
  <c r="AA24" i="1"/>
  <c r="AB24" i="1"/>
  <c r="AD24" i="1" s="1"/>
  <c r="AC24" i="1"/>
  <c r="AF24" i="1"/>
  <c r="AG24" i="1"/>
  <c r="AH24" i="1"/>
  <c r="AI24" i="1"/>
  <c r="B25" i="1"/>
  <c r="C25" i="1"/>
  <c r="D25" i="1"/>
  <c r="E25" i="1"/>
  <c r="F25" i="1"/>
  <c r="G25" i="1"/>
  <c r="H25" i="1"/>
  <c r="I25" i="1"/>
  <c r="L25" i="1"/>
  <c r="M25" i="1"/>
  <c r="N25" i="1"/>
  <c r="O25" i="1"/>
  <c r="P25" i="1"/>
  <c r="S25" i="1"/>
  <c r="T25" i="1"/>
  <c r="U25" i="1"/>
  <c r="V25" i="1"/>
  <c r="W25" i="1"/>
  <c r="Z25" i="1"/>
  <c r="AA25" i="1"/>
  <c r="AB25" i="1"/>
  <c r="AC25" i="1"/>
  <c r="AF25" i="1"/>
  <c r="AG25" i="1"/>
  <c r="AH25" i="1"/>
  <c r="AI25" i="1"/>
  <c r="B26" i="1"/>
  <c r="C26" i="1"/>
  <c r="D26" i="1"/>
  <c r="E26" i="1"/>
  <c r="F26" i="1"/>
  <c r="G26" i="1"/>
  <c r="H26" i="1"/>
  <c r="I26" i="1"/>
  <c r="L26" i="1"/>
  <c r="M26" i="1"/>
  <c r="N26" i="1"/>
  <c r="O26" i="1"/>
  <c r="P26" i="1"/>
  <c r="S26" i="1"/>
  <c r="T26" i="1"/>
  <c r="U26" i="1"/>
  <c r="V26" i="1"/>
  <c r="W26" i="1"/>
  <c r="Z26" i="1"/>
  <c r="AA26" i="1"/>
  <c r="AB26" i="1"/>
  <c r="AC26" i="1"/>
  <c r="AF26" i="1"/>
  <c r="AG26" i="1"/>
  <c r="AH26" i="1"/>
  <c r="AI26" i="1"/>
  <c r="B27" i="1"/>
  <c r="C27" i="1"/>
  <c r="D27" i="1"/>
  <c r="E27" i="1"/>
  <c r="F27" i="1"/>
  <c r="G27" i="1"/>
  <c r="H27" i="1"/>
  <c r="I27" i="1"/>
  <c r="L27" i="1"/>
  <c r="M27" i="1"/>
  <c r="N27" i="1"/>
  <c r="O27" i="1"/>
  <c r="P27" i="1"/>
  <c r="S27" i="1"/>
  <c r="T27" i="1"/>
  <c r="U27" i="1"/>
  <c r="V27" i="1"/>
  <c r="W27" i="1"/>
  <c r="Z27" i="1"/>
  <c r="AA27" i="1"/>
  <c r="AB27" i="1"/>
  <c r="AC27" i="1"/>
  <c r="AF27" i="1"/>
  <c r="AG27" i="1"/>
  <c r="AH27" i="1"/>
  <c r="AI27" i="1"/>
  <c r="B28" i="1"/>
  <c r="C28" i="1"/>
  <c r="D28" i="1"/>
  <c r="E28" i="1"/>
  <c r="F28" i="1"/>
  <c r="G28" i="1"/>
  <c r="H28" i="1"/>
  <c r="I28" i="1"/>
  <c r="L28" i="1"/>
  <c r="M28" i="1"/>
  <c r="N28" i="1"/>
  <c r="O28" i="1"/>
  <c r="P28" i="1"/>
  <c r="S28" i="1"/>
  <c r="T28" i="1"/>
  <c r="U28" i="1"/>
  <c r="V28" i="1"/>
  <c r="W28" i="1"/>
  <c r="Z28" i="1"/>
  <c r="AA28" i="1"/>
  <c r="AB28" i="1"/>
  <c r="AD28" i="1" s="1"/>
  <c r="AC28" i="1"/>
  <c r="AF28" i="1"/>
  <c r="AG28" i="1"/>
  <c r="AH28" i="1"/>
  <c r="AI28" i="1"/>
  <c r="B29" i="1"/>
  <c r="C29" i="1"/>
  <c r="D29" i="1"/>
  <c r="E29" i="1"/>
  <c r="F29" i="1"/>
  <c r="G29" i="1"/>
  <c r="H29" i="1"/>
  <c r="I29" i="1"/>
  <c r="L29" i="1"/>
  <c r="M29" i="1"/>
  <c r="N29" i="1"/>
  <c r="O29" i="1"/>
  <c r="P29" i="1"/>
  <c r="S29" i="1"/>
  <c r="T29" i="1"/>
  <c r="U29" i="1"/>
  <c r="V29" i="1"/>
  <c r="W29" i="1"/>
  <c r="Z29" i="1"/>
  <c r="AA29" i="1"/>
  <c r="AB29" i="1"/>
  <c r="AC29" i="1"/>
  <c r="AF29" i="1"/>
  <c r="AG29" i="1"/>
  <c r="AH29" i="1"/>
  <c r="AI29" i="1"/>
  <c r="B30" i="1"/>
  <c r="C30" i="1"/>
  <c r="D30" i="1"/>
  <c r="E30" i="1"/>
  <c r="F30" i="1"/>
  <c r="G30" i="1"/>
  <c r="H30" i="1"/>
  <c r="I30" i="1"/>
  <c r="L30" i="1"/>
  <c r="M30" i="1"/>
  <c r="N30" i="1"/>
  <c r="O30" i="1"/>
  <c r="P30" i="1"/>
  <c r="S30" i="1"/>
  <c r="T30" i="1"/>
  <c r="U30" i="1"/>
  <c r="V30" i="1"/>
  <c r="W30" i="1"/>
  <c r="Z30" i="1"/>
  <c r="AA30" i="1"/>
  <c r="AD30" i="1" s="1"/>
  <c r="AB30" i="1"/>
  <c r="AC30" i="1"/>
  <c r="AF30" i="1"/>
  <c r="AG30" i="1"/>
  <c r="AH30" i="1"/>
  <c r="AI30" i="1"/>
  <c r="B31" i="1"/>
  <c r="C31" i="1"/>
  <c r="D31" i="1"/>
  <c r="E31" i="1"/>
  <c r="F31" i="1"/>
  <c r="G31" i="1"/>
  <c r="H31" i="1"/>
  <c r="I31" i="1"/>
  <c r="L31" i="1"/>
  <c r="M31" i="1"/>
  <c r="N31" i="1"/>
  <c r="O31" i="1"/>
  <c r="P31" i="1"/>
  <c r="S31" i="1"/>
  <c r="T31" i="1"/>
  <c r="U31" i="1"/>
  <c r="V31" i="1"/>
  <c r="W31" i="1"/>
  <c r="Z31" i="1"/>
  <c r="AA31" i="1"/>
  <c r="AB31" i="1"/>
  <c r="AC31" i="1"/>
  <c r="AF31" i="1"/>
  <c r="AG31" i="1"/>
  <c r="AH31" i="1"/>
  <c r="AI31" i="1"/>
  <c r="B32" i="1"/>
  <c r="C32" i="1"/>
  <c r="D32" i="1"/>
  <c r="E32" i="1"/>
  <c r="F32" i="1"/>
  <c r="G32" i="1"/>
  <c r="H32" i="1"/>
  <c r="I32" i="1"/>
  <c r="L32" i="1"/>
  <c r="M32" i="1"/>
  <c r="N32" i="1"/>
  <c r="O32" i="1"/>
  <c r="P32" i="1"/>
  <c r="S32" i="1"/>
  <c r="T32" i="1"/>
  <c r="U32" i="1"/>
  <c r="V32" i="1"/>
  <c r="W32" i="1"/>
  <c r="Z32" i="1"/>
  <c r="AA32" i="1"/>
  <c r="AB32" i="1"/>
  <c r="AC32" i="1"/>
  <c r="AF32" i="1"/>
  <c r="AG32" i="1"/>
  <c r="AH32" i="1"/>
  <c r="AI32" i="1"/>
  <c r="B33" i="1"/>
  <c r="C33" i="1"/>
  <c r="D33" i="1"/>
  <c r="E33" i="1"/>
  <c r="F33" i="1"/>
  <c r="G33" i="1"/>
  <c r="H33" i="1"/>
  <c r="I33" i="1"/>
  <c r="L33" i="1"/>
  <c r="M33" i="1"/>
  <c r="N33" i="1"/>
  <c r="O33" i="1"/>
  <c r="P33" i="1"/>
  <c r="S33" i="1"/>
  <c r="X33" i="1" s="1"/>
  <c r="T33" i="1"/>
  <c r="U33" i="1"/>
  <c r="V33" i="1"/>
  <c r="W33" i="1"/>
  <c r="Z33" i="1"/>
  <c r="AA33" i="1"/>
  <c r="AB33" i="1"/>
  <c r="AC33" i="1"/>
  <c r="AF33" i="1"/>
  <c r="AG33" i="1"/>
  <c r="AH33" i="1"/>
  <c r="AI33" i="1"/>
  <c r="B34" i="1"/>
  <c r="C34" i="1"/>
  <c r="D34" i="1"/>
  <c r="E34" i="1"/>
  <c r="F34" i="1"/>
  <c r="G34" i="1"/>
  <c r="H34" i="1"/>
  <c r="I34" i="1"/>
  <c r="L34" i="1"/>
  <c r="M34" i="1"/>
  <c r="N34" i="1"/>
  <c r="O34" i="1"/>
  <c r="P34" i="1"/>
  <c r="S34" i="1"/>
  <c r="T34" i="1"/>
  <c r="U34" i="1"/>
  <c r="V34" i="1"/>
  <c r="W34" i="1"/>
  <c r="Z34" i="1"/>
  <c r="AA34" i="1"/>
  <c r="AB34" i="1"/>
  <c r="AC34" i="1"/>
  <c r="AF34" i="1"/>
  <c r="AG34" i="1"/>
  <c r="AH34" i="1"/>
  <c r="AI34" i="1"/>
  <c r="AO22" i="1"/>
  <c r="AO23" i="1"/>
  <c r="AO24" i="1"/>
  <c r="AO25" i="1"/>
  <c r="AO26" i="1"/>
  <c r="AO27" i="1"/>
  <c r="AO28" i="1"/>
  <c r="AO29" i="1"/>
  <c r="AO30" i="1"/>
  <c r="AO31" i="1"/>
  <c r="AO32" i="1"/>
  <c r="AO33" i="1"/>
  <c r="AO34" i="1"/>
  <c r="Q24" i="1" l="1"/>
  <c r="AD34" i="1"/>
  <c r="AJ33" i="1"/>
  <c r="J29" i="1"/>
  <c r="J25" i="1"/>
  <c r="AD22" i="1"/>
  <c r="AJ31" i="1"/>
  <c r="AD31" i="1"/>
  <c r="AJ29" i="1"/>
  <c r="Q27" i="1"/>
  <c r="AD26" i="1"/>
  <c r="AJ25" i="1"/>
  <c r="Q23" i="1"/>
  <c r="X29" i="1"/>
  <c r="X25" i="1"/>
  <c r="J33" i="1"/>
  <c r="AD32" i="1"/>
  <c r="Q32" i="1"/>
  <c r="AJ27" i="1"/>
  <c r="AD27" i="1"/>
  <c r="AJ23" i="1"/>
  <c r="AD23" i="1"/>
  <c r="X34" i="1"/>
  <c r="J34" i="1"/>
  <c r="AD33" i="1"/>
  <c r="AJ32" i="1"/>
  <c r="J31" i="1"/>
  <c r="X30" i="1"/>
  <c r="J30" i="1"/>
  <c r="AD29" i="1"/>
  <c r="AJ28" i="1"/>
  <c r="X26" i="1"/>
  <c r="J26" i="1"/>
  <c r="AD25" i="1"/>
  <c r="AJ24" i="1"/>
  <c r="AJ34" i="1"/>
  <c r="Q34" i="1"/>
  <c r="Q33" i="1"/>
  <c r="Q31" i="1"/>
  <c r="AJ30" i="1"/>
  <c r="Q30" i="1"/>
  <c r="Q29" i="1"/>
  <c r="J27" i="1"/>
  <c r="Q26" i="1"/>
  <c r="Q25" i="1"/>
  <c r="J23" i="1"/>
  <c r="X22" i="1"/>
  <c r="J22" i="1"/>
  <c r="Q28" i="1"/>
  <c r="X32" i="1"/>
  <c r="J32" i="1"/>
  <c r="X31" i="1"/>
  <c r="X28" i="1"/>
  <c r="J28" i="1"/>
  <c r="X27" i="1"/>
  <c r="AJ26" i="1"/>
  <c r="X24" i="1"/>
  <c r="J24" i="1"/>
  <c r="X23" i="1"/>
  <c r="AJ22" i="1"/>
  <c r="Q22" i="1"/>
  <c r="L8" i="1"/>
  <c r="L9" i="1"/>
  <c r="L10" i="1"/>
  <c r="L11" i="1"/>
  <c r="L12" i="1"/>
  <c r="L13" i="1"/>
  <c r="L14" i="1"/>
  <c r="L15" i="1"/>
  <c r="L16" i="1"/>
  <c r="L17" i="1"/>
  <c r="L18" i="1"/>
  <c r="L19" i="1"/>
  <c r="L20" i="1"/>
  <c r="L21" i="1"/>
  <c r="B8" i="1"/>
  <c r="C8" i="1"/>
  <c r="D8" i="1"/>
  <c r="E8" i="1"/>
  <c r="F8" i="1"/>
  <c r="G8" i="1"/>
  <c r="H8" i="1"/>
  <c r="I8" i="1"/>
  <c r="B9" i="1"/>
  <c r="C9" i="1"/>
  <c r="D9" i="1"/>
  <c r="E9" i="1"/>
  <c r="F9" i="1"/>
  <c r="G9" i="1"/>
  <c r="H9" i="1"/>
  <c r="I9" i="1"/>
  <c r="B10" i="1"/>
  <c r="C10" i="1"/>
  <c r="D10" i="1"/>
  <c r="E10" i="1"/>
  <c r="F10" i="1"/>
  <c r="G10" i="1"/>
  <c r="H10" i="1"/>
  <c r="I10" i="1"/>
  <c r="B11" i="1"/>
  <c r="C11" i="1"/>
  <c r="D11" i="1"/>
  <c r="E11" i="1"/>
  <c r="F11" i="1"/>
  <c r="G11" i="1"/>
  <c r="H11" i="1"/>
  <c r="I11" i="1"/>
  <c r="B12" i="1"/>
  <c r="C12" i="1"/>
  <c r="D12" i="1"/>
  <c r="E12" i="1"/>
  <c r="F12" i="1"/>
  <c r="G12" i="1"/>
  <c r="H12" i="1"/>
  <c r="I12" i="1"/>
  <c r="B13" i="1"/>
  <c r="C13" i="1"/>
  <c r="D13" i="1"/>
  <c r="E13" i="1"/>
  <c r="F13" i="1"/>
  <c r="G13" i="1"/>
  <c r="H13" i="1"/>
  <c r="I13" i="1"/>
  <c r="B14" i="1"/>
  <c r="C14" i="1"/>
  <c r="D14" i="1"/>
  <c r="E14" i="1"/>
  <c r="F14" i="1"/>
  <c r="G14" i="1"/>
  <c r="H14" i="1"/>
  <c r="I14" i="1"/>
  <c r="B15" i="1"/>
  <c r="C15" i="1"/>
  <c r="D15" i="1"/>
  <c r="E15" i="1"/>
  <c r="F15" i="1"/>
  <c r="G15" i="1"/>
  <c r="H15" i="1"/>
  <c r="I15" i="1"/>
  <c r="B16" i="1"/>
  <c r="C16" i="1"/>
  <c r="D16" i="1"/>
  <c r="E16" i="1"/>
  <c r="F16" i="1"/>
  <c r="G16" i="1"/>
  <c r="H16" i="1"/>
  <c r="I16" i="1"/>
  <c r="B17" i="1"/>
  <c r="C17" i="1"/>
  <c r="D17" i="1"/>
  <c r="E17" i="1"/>
  <c r="F17" i="1"/>
  <c r="G17" i="1"/>
  <c r="H17" i="1"/>
  <c r="I17" i="1"/>
  <c r="B18" i="1"/>
  <c r="C18" i="1"/>
  <c r="D18" i="1"/>
  <c r="E18" i="1"/>
  <c r="F18" i="1"/>
  <c r="G18" i="1"/>
  <c r="H18" i="1"/>
  <c r="I18" i="1"/>
  <c r="B19" i="1"/>
  <c r="C19" i="1"/>
  <c r="D19" i="1"/>
  <c r="E19" i="1"/>
  <c r="F19" i="1"/>
  <c r="G19" i="1"/>
  <c r="H19" i="1"/>
  <c r="I19" i="1"/>
  <c r="B20" i="1"/>
  <c r="C20" i="1"/>
  <c r="D20" i="1"/>
  <c r="E20" i="1"/>
  <c r="F20" i="1"/>
  <c r="G20" i="1"/>
  <c r="H20" i="1"/>
  <c r="I20" i="1"/>
  <c r="B21" i="1"/>
  <c r="C21" i="1"/>
  <c r="D21" i="1"/>
  <c r="E21" i="1"/>
  <c r="F21" i="1"/>
  <c r="G21" i="1"/>
  <c r="H21" i="1"/>
  <c r="I21" i="1"/>
  <c r="C189" i="3"/>
  <c r="C188" i="3"/>
  <c r="C187" i="3"/>
  <c r="C186" i="3"/>
  <c r="C183" i="3"/>
  <c r="C182" i="3"/>
  <c r="C181" i="3"/>
  <c r="C180" i="3"/>
  <c r="C177" i="3"/>
  <c r="C176" i="3"/>
  <c r="C175" i="3"/>
  <c r="C174" i="3"/>
  <c r="C168" i="3"/>
  <c r="C167" i="3"/>
  <c r="C166" i="3"/>
  <c r="C165" i="3"/>
  <c r="C162" i="3"/>
  <c r="C161" i="3"/>
  <c r="C160" i="3"/>
  <c r="C159" i="3"/>
  <c r="C156" i="3"/>
  <c r="C155" i="3"/>
  <c r="C154" i="3"/>
  <c r="C153" i="3"/>
  <c r="C150" i="3"/>
  <c r="C149" i="3"/>
  <c r="C148" i="3"/>
  <c r="C147" i="3"/>
  <c r="C141" i="3"/>
  <c r="C140" i="3"/>
  <c r="C139" i="3"/>
  <c r="C138" i="3"/>
  <c r="C135" i="3"/>
  <c r="C134" i="3"/>
  <c r="C133" i="3"/>
  <c r="C132" i="3"/>
  <c r="C129" i="3"/>
  <c r="C128" i="3"/>
  <c r="C127" i="3"/>
  <c r="C126" i="3"/>
  <c r="C123" i="3"/>
  <c r="C122" i="3"/>
  <c r="C121" i="3"/>
  <c r="C120" i="3"/>
  <c r="C114" i="3"/>
  <c r="C113" i="3"/>
  <c r="C112" i="3"/>
  <c r="C111" i="3"/>
  <c r="C108" i="3"/>
  <c r="C107" i="3"/>
  <c r="C106" i="3"/>
  <c r="C105" i="3"/>
  <c r="C102" i="3"/>
  <c r="C101" i="3"/>
  <c r="C100" i="3"/>
  <c r="C99" i="3"/>
  <c r="C95" i="3"/>
  <c r="C94" i="3"/>
  <c r="C93" i="3"/>
  <c r="C92" i="3"/>
  <c r="C89" i="3"/>
  <c r="C88" i="3"/>
  <c r="C87" i="3"/>
  <c r="C86" i="3"/>
  <c r="C80" i="3"/>
  <c r="C79" i="3"/>
  <c r="C78" i="3"/>
  <c r="C77" i="3"/>
  <c r="C74" i="3"/>
  <c r="C73" i="3"/>
  <c r="C72" i="3"/>
  <c r="C71" i="3"/>
  <c r="C68" i="3"/>
  <c r="C67" i="3"/>
  <c r="C66" i="3"/>
  <c r="C65" i="3"/>
  <c r="C62" i="3"/>
  <c r="C61" i="3"/>
  <c r="C60" i="3"/>
  <c r="C59" i="3"/>
  <c r="C56" i="3"/>
  <c r="C55" i="3"/>
  <c r="C54" i="3"/>
  <c r="C53" i="3"/>
  <c r="C47" i="3"/>
  <c r="C46" i="3"/>
  <c r="C45" i="3"/>
  <c r="C44" i="3"/>
  <c r="C41" i="3"/>
  <c r="C40" i="3"/>
  <c r="C39" i="3"/>
  <c r="C38" i="3"/>
  <c r="C35" i="3"/>
  <c r="C34" i="3"/>
  <c r="C33" i="3"/>
  <c r="C32" i="3"/>
  <c r="C29" i="3"/>
  <c r="C28" i="3"/>
  <c r="C27" i="3"/>
  <c r="C26" i="3"/>
  <c r="C23" i="3"/>
  <c r="C22" i="3"/>
  <c r="C21" i="3"/>
  <c r="C20" i="3"/>
  <c r="C17" i="3"/>
  <c r="C16" i="3"/>
  <c r="C15" i="3"/>
  <c r="C14" i="3"/>
  <c r="C11" i="3"/>
  <c r="C10" i="3"/>
  <c r="C9" i="3"/>
  <c r="C8" i="3"/>
  <c r="C5" i="3"/>
  <c r="C4" i="3"/>
  <c r="C3" i="3"/>
  <c r="C2" i="3"/>
  <c r="AM22" i="2"/>
  <c r="AN22" i="2"/>
  <c r="AO22" i="2"/>
  <c r="AM23" i="2"/>
  <c r="AN23" i="2"/>
  <c r="AO23" i="2"/>
  <c r="AM9" i="2"/>
  <c r="AN9" i="2"/>
  <c r="AO9" i="2"/>
  <c r="AM28" i="2"/>
  <c r="AN28" i="2"/>
  <c r="AO28" i="2"/>
  <c r="AM30" i="2"/>
  <c r="AN30" i="2"/>
  <c r="AO30" i="2"/>
  <c r="AM31" i="2"/>
  <c r="AN31" i="2"/>
  <c r="AO31" i="2"/>
  <c r="AM24" i="2"/>
  <c r="AN24" i="2"/>
  <c r="AO24" i="2"/>
  <c r="AM10" i="2"/>
  <c r="AN10" i="2"/>
  <c r="AO10" i="2"/>
  <c r="AM20" i="2"/>
  <c r="AN20" i="2"/>
  <c r="AO20" i="2"/>
  <c r="AM21" i="2"/>
  <c r="AN21" i="2"/>
  <c r="AO21" i="2"/>
  <c r="AM32" i="2"/>
  <c r="AN32" i="2"/>
  <c r="AO32" i="2"/>
  <c r="AM11" i="2"/>
  <c r="AN11" i="2"/>
  <c r="AO11" i="2"/>
  <c r="AM12" i="2"/>
  <c r="AN12" i="2"/>
  <c r="AO12" i="2"/>
  <c r="AM33" i="2"/>
  <c r="AN33" i="2"/>
  <c r="AO33" i="2"/>
  <c r="M8" i="1"/>
  <c r="N8" i="1"/>
  <c r="O8" i="1"/>
  <c r="P8" i="1"/>
  <c r="S8" i="1"/>
  <c r="T8" i="1"/>
  <c r="U8" i="1"/>
  <c r="V8" i="1"/>
  <c r="W8" i="1"/>
  <c r="Z8" i="1"/>
  <c r="AA8" i="1"/>
  <c r="AB8" i="1"/>
  <c r="AC8" i="1"/>
  <c r="AF8" i="1"/>
  <c r="AG8" i="1"/>
  <c r="AH8" i="1"/>
  <c r="AI8" i="1"/>
  <c r="M9" i="1"/>
  <c r="N9" i="1"/>
  <c r="O9" i="1"/>
  <c r="P9" i="1"/>
  <c r="S9" i="1"/>
  <c r="T9" i="1"/>
  <c r="U9" i="1"/>
  <c r="V9" i="1"/>
  <c r="W9" i="1"/>
  <c r="Z9" i="1"/>
  <c r="AA9" i="1"/>
  <c r="AB9" i="1"/>
  <c r="AC9" i="1"/>
  <c r="AF9" i="1"/>
  <c r="AG9" i="1"/>
  <c r="AH9" i="1"/>
  <c r="AI9" i="1"/>
  <c r="M10" i="1"/>
  <c r="N10" i="1"/>
  <c r="O10" i="1"/>
  <c r="P10" i="1"/>
  <c r="S10" i="1"/>
  <c r="T10" i="1"/>
  <c r="U10" i="1"/>
  <c r="V10" i="1"/>
  <c r="W10" i="1"/>
  <c r="Z10" i="1"/>
  <c r="AA10" i="1"/>
  <c r="AB10" i="1"/>
  <c r="AC10" i="1"/>
  <c r="AF10" i="1"/>
  <c r="AG10" i="1"/>
  <c r="AH10" i="1"/>
  <c r="AI10" i="1"/>
  <c r="M11" i="1"/>
  <c r="N11" i="1"/>
  <c r="O11" i="1"/>
  <c r="P11" i="1"/>
  <c r="S11" i="1"/>
  <c r="T11" i="1"/>
  <c r="U11" i="1"/>
  <c r="V11" i="1"/>
  <c r="W11" i="1"/>
  <c r="Z11" i="1"/>
  <c r="AA11" i="1"/>
  <c r="AB11" i="1"/>
  <c r="AC11" i="1"/>
  <c r="AF11" i="1"/>
  <c r="AG11" i="1"/>
  <c r="AH11" i="1"/>
  <c r="AI11" i="1"/>
  <c r="M12" i="1"/>
  <c r="N12" i="1"/>
  <c r="O12" i="1"/>
  <c r="P12" i="1"/>
  <c r="S12" i="1"/>
  <c r="T12" i="1"/>
  <c r="U12" i="1"/>
  <c r="V12" i="1"/>
  <c r="W12" i="1"/>
  <c r="Z12" i="1"/>
  <c r="AA12" i="1"/>
  <c r="AB12" i="1"/>
  <c r="AC12" i="1"/>
  <c r="AF12" i="1"/>
  <c r="AG12" i="1"/>
  <c r="AH12" i="1"/>
  <c r="AI12" i="1"/>
  <c r="M13" i="1"/>
  <c r="N13" i="1"/>
  <c r="O13" i="1"/>
  <c r="P13" i="1"/>
  <c r="S13" i="1"/>
  <c r="T13" i="1"/>
  <c r="U13" i="1"/>
  <c r="V13" i="1"/>
  <c r="W13" i="1"/>
  <c r="Z13" i="1"/>
  <c r="AA13" i="1"/>
  <c r="AB13" i="1"/>
  <c r="AC13" i="1"/>
  <c r="AF13" i="1"/>
  <c r="AG13" i="1"/>
  <c r="AH13" i="1"/>
  <c r="AI13" i="1"/>
  <c r="M14" i="1"/>
  <c r="N14" i="1"/>
  <c r="O14" i="1"/>
  <c r="P14" i="1"/>
  <c r="S14" i="1"/>
  <c r="T14" i="1"/>
  <c r="U14" i="1"/>
  <c r="V14" i="1"/>
  <c r="W14" i="1"/>
  <c r="Z14" i="1"/>
  <c r="AA14" i="1"/>
  <c r="AB14" i="1"/>
  <c r="AC14" i="1"/>
  <c r="AF14" i="1"/>
  <c r="AG14" i="1"/>
  <c r="AH14" i="1"/>
  <c r="AI14" i="1"/>
  <c r="M15" i="1"/>
  <c r="N15" i="1"/>
  <c r="O15" i="1"/>
  <c r="P15" i="1"/>
  <c r="S15" i="1"/>
  <c r="T15" i="1"/>
  <c r="U15" i="1"/>
  <c r="V15" i="1"/>
  <c r="W15" i="1"/>
  <c r="Z15" i="1"/>
  <c r="AA15" i="1"/>
  <c r="AB15" i="1"/>
  <c r="AC15" i="1"/>
  <c r="AF15" i="1"/>
  <c r="AG15" i="1"/>
  <c r="AH15" i="1"/>
  <c r="AI15" i="1"/>
  <c r="M16" i="1"/>
  <c r="N16" i="1"/>
  <c r="O16" i="1"/>
  <c r="P16" i="1"/>
  <c r="S16" i="1"/>
  <c r="T16" i="1"/>
  <c r="U16" i="1"/>
  <c r="V16" i="1"/>
  <c r="W16" i="1"/>
  <c r="Z16" i="1"/>
  <c r="AA16" i="1"/>
  <c r="AB16" i="1"/>
  <c r="AC16" i="1"/>
  <c r="AF16" i="1"/>
  <c r="AG16" i="1"/>
  <c r="AH16" i="1"/>
  <c r="AI16" i="1"/>
  <c r="M17" i="1"/>
  <c r="N17" i="1"/>
  <c r="O17" i="1"/>
  <c r="P17" i="1"/>
  <c r="S17" i="1"/>
  <c r="T17" i="1"/>
  <c r="U17" i="1"/>
  <c r="V17" i="1"/>
  <c r="W17" i="1"/>
  <c r="Z17" i="1"/>
  <c r="AA17" i="1"/>
  <c r="AB17" i="1"/>
  <c r="AC17" i="1"/>
  <c r="AF17" i="1"/>
  <c r="AG17" i="1"/>
  <c r="AH17" i="1"/>
  <c r="AI17" i="1"/>
  <c r="M18" i="1"/>
  <c r="N18" i="1"/>
  <c r="O18" i="1"/>
  <c r="P18" i="1"/>
  <c r="S18" i="1"/>
  <c r="T18" i="1"/>
  <c r="U18" i="1"/>
  <c r="V18" i="1"/>
  <c r="W18" i="1"/>
  <c r="Z18" i="1"/>
  <c r="AA18" i="1"/>
  <c r="AB18" i="1"/>
  <c r="AC18" i="1"/>
  <c r="AF18" i="1"/>
  <c r="AG18" i="1"/>
  <c r="AH18" i="1"/>
  <c r="AI18" i="1"/>
  <c r="M19" i="1"/>
  <c r="N19" i="1"/>
  <c r="O19" i="1"/>
  <c r="P19" i="1"/>
  <c r="S19" i="1"/>
  <c r="T19" i="1"/>
  <c r="U19" i="1"/>
  <c r="V19" i="1"/>
  <c r="W19" i="1"/>
  <c r="Z19" i="1"/>
  <c r="AA19" i="1"/>
  <c r="AB19" i="1"/>
  <c r="AC19" i="1"/>
  <c r="AF19" i="1"/>
  <c r="AG19" i="1"/>
  <c r="AH19" i="1"/>
  <c r="AI19" i="1"/>
  <c r="M20" i="1"/>
  <c r="N20" i="1"/>
  <c r="O20" i="1"/>
  <c r="P20" i="1"/>
  <c r="S20" i="1"/>
  <c r="T20" i="1"/>
  <c r="U20" i="1"/>
  <c r="V20" i="1"/>
  <c r="W20" i="1"/>
  <c r="Z20" i="1"/>
  <c r="AA20" i="1"/>
  <c r="AB20" i="1"/>
  <c r="AC20" i="1"/>
  <c r="AF20" i="1"/>
  <c r="AG20" i="1"/>
  <c r="AH20" i="1"/>
  <c r="AI20" i="1"/>
  <c r="M21" i="1"/>
  <c r="N21" i="1"/>
  <c r="O21" i="1"/>
  <c r="P21" i="1"/>
  <c r="S21" i="1"/>
  <c r="T21" i="1"/>
  <c r="U21" i="1"/>
  <c r="V21" i="1"/>
  <c r="W21" i="1"/>
  <c r="Z21" i="1"/>
  <c r="AA21" i="1"/>
  <c r="AB21" i="1"/>
  <c r="AC21" i="1"/>
  <c r="AF21" i="1"/>
  <c r="AG21" i="1"/>
  <c r="AH21" i="1"/>
  <c r="AI21" i="1"/>
  <c r="AO8" i="1"/>
  <c r="AO9" i="1"/>
  <c r="AO10" i="1"/>
  <c r="AO11" i="1"/>
  <c r="AO12" i="1"/>
  <c r="AO13" i="1"/>
  <c r="AO14" i="1"/>
  <c r="AO15" i="1"/>
  <c r="AO16" i="1"/>
  <c r="AO17" i="1"/>
  <c r="AO18" i="1"/>
  <c r="AO19" i="1"/>
  <c r="AO20" i="1"/>
  <c r="AO21" i="1"/>
  <c r="AJ11" i="1" l="1"/>
  <c r="J15" i="1"/>
  <c r="Q19" i="1"/>
  <c r="AD15" i="1"/>
  <c r="Q15" i="1"/>
  <c r="AD11" i="1"/>
  <c r="Q11" i="1"/>
  <c r="AJ19" i="1"/>
  <c r="AJ15" i="1"/>
  <c r="X17" i="1"/>
  <c r="AD12" i="1"/>
  <c r="X9" i="1"/>
  <c r="J19" i="1"/>
  <c r="J11" i="1"/>
  <c r="X21" i="1"/>
  <c r="AJ20" i="1"/>
  <c r="AD20" i="1"/>
  <c r="AD16" i="1"/>
  <c r="X13" i="1"/>
  <c r="AD8" i="1"/>
  <c r="A6" i="3"/>
  <c r="Q16" i="1"/>
  <c r="Q13" i="1"/>
  <c r="AJ21" i="1"/>
  <c r="Q18" i="1"/>
  <c r="AJ17" i="1"/>
  <c r="AJ16" i="1"/>
  <c r="Q14" i="1"/>
  <c r="AJ13" i="1"/>
  <c r="AJ12" i="1"/>
  <c r="Q10" i="1"/>
  <c r="AJ9" i="1"/>
  <c r="AJ8" i="1"/>
  <c r="J21" i="1"/>
  <c r="J10" i="1"/>
  <c r="J9" i="1"/>
  <c r="X18" i="1"/>
  <c r="X14" i="1"/>
  <c r="X10" i="1"/>
  <c r="J20" i="1"/>
  <c r="J17" i="1"/>
  <c r="AD17" i="1"/>
  <c r="AD9" i="1"/>
  <c r="Q9" i="1"/>
  <c r="J18" i="1"/>
  <c r="J16" i="1"/>
  <c r="J12" i="1"/>
  <c r="J8" i="1"/>
  <c r="Q21" i="1"/>
  <c r="AD19" i="1"/>
  <c r="Q17" i="1"/>
  <c r="AD13" i="1"/>
  <c r="Q12" i="1"/>
  <c r="AD21" i="1"/>
  <c r="X20" i="1"/>
  <c r="Q20" i="1"/>
  <c r="X19" i="1"/>
  <c r="AJ18" i="1"/>
  <c r="AD18" i="1"/>
  <c r="X16" i="1"/>
  <c r="X15" i="1"/>
  <c r="AJ14" i="1"/>
  <c r="AD14" i="1"/>
  <c r="X12" i="1"/>
  <c r="X11" i="1"/>
  <c r="AJ10" i="1"/>
  <c r="AD10" i="1"/>
  <c r="X8" i="1"/>
  <c r="Q8" i="1"/>
  <c r="J14" i="1"/>
  <c r="J13" i="1"/>
  <c r="C6" i="3"/>
  <c r="D2" i="3" s="1"/>
  <c r="AM4" i="2"/>
  <c r="AN4" i="2"/>
  <c r="AO4" i="2"/>
  <c r="AM5" i="2"/>
  <c r="AN5" i="2"/>
  <c r="AO5" i="2"/>
  <c r="AM6" i="2"/>
  <c r="AN6" i="2"/>
  <c r="AO6" i="2"/>
  <c r="AM29" i="2"/>
  <c r="AN29" i="2"/>
  <c r="AO29" i="2"/>
  <c r="AO3" i="2"/>
  <c r="AN3" i="2"/>
  <c r="AM3" i="2"/>
  <c r="D4" i="3" l="1"/>
  <c r="D166" i="3"/>
  <c r="D5" i="3"/>
  <c r="D167" i="3"/>
  <c r="D168" i="3"/>
  <c r="D3" i="3"/>
  <c r="C169" i="3"/>
  <c r="C163" i="3"/>
  <c r="C157" i="3"/>
  <c r="C151" i="3"/>
  <c r="C190" i="3"/>
  <c r="A190" i="3" s="1"/>
  <c r="C184" i="3"/>
  <c r="A184" i="3" s="1"/>
  <c r="C178" i="3"/>
  <c r="A178" i="3" s="1"/>
  <c r="C142" i="3"/>
  <c r="C136" i="3"/>
  <c r="C130" i="3"/>
  <c r="C124" i="3"/>
  <c r="C115" i="3"/>
  <c r="C109" i="3"/>
  <c r="C103" i="3"/>
  <c r="C96" i="3"/>
  <c r="C90" i="3"/>
  <c r="C81" i="3"/>
  <c r="C75" i="3"/>
  <c r="C69" i="3"/>
  <c r="C63" i="3"/>
  <c r="C57" i="3"/>
  <c r="C48" i="3"/>
  <c r="C42" i="3"/>
  <c r="C36" i="3"/>
  <c r="C30" i="3"/>
  <c r="C24" i="3"/>
  <c r="C18" i="3"/>
  <c r="C12" i="3"/>
  <c r="D100" i="3" l="1"/>
  <c r="D101" i="3"/>
  <c r="D99" i="3"/>
  <c r="D102" i="3"/>
  <c r="A63" i="3"/>
  <c r="D61" i="3"/>
  <c r="D59" i="3"/>
  <c r="D62" i="3"/>
  <c r="D63" i="3" s="1"/>
  <c r="D60" i="3"/>
  <c r="D114" i="3"/>
  <c r="D113" i="3"/>
  <c r="D111" i="3"/>
  <c r="D112" i="3"/>
  <c r="A75" i="3"/>
  <c r="D71" i="3"/>
  <c r="D74" i="3"/>
  <c r="D72" i="3"/>
  <c r="D73" i="3"/>
  <c r="D75" i="3" s="1"/>
  <c r="D127" i="3"/>
  <c r="D128" i="3"/>
  <c r="D130" i="3" s="1"/>
  <c r="D129" i="3"/>
  <c r="D126" i="3"/>
  <c r="A12" i="3"/>
  <c r="D11" i="3"/>
  <c r="D10" i="3"/>
  <c r="D9" i="3"/>
  <c r="D12" i="3" s="1"/>
  <c r="D8" i="3"/>
  <c r="A69" i="3"/>
  <c r="D67" i="3"/>
  <c r="D65" i="3"/>
  <c r="D66" i="3"/>
  <c r="D68" i="3"/>
  <c r="D69" i="3" s="1"/>
  <c r="A24" i="3"/>
  <c r="D21" i="3"/>
  <c r="D24" i="3" s="1"/>
  <c r="D23" i="3"/>
  <c r="D22" i="3"/>
  <c r="D20" i="3"/>
  <c r="A30" i="3"/>
  <c r="D26" i="3"/>
  <c r="D27" i="3"/>
  <c r="D29" i="3"/>
  <c r="D28" i="3"/>
  <c r="D134" i="3"/>
  <c r="D132" i="3"/>
  <c r="D136" i="3" s="1"/>
  <c r="D133" i="3"/>
  <c r="D135" i="3"/>
  <c r="D40" i="3"/>
  <c r="D39" i="3"/>
  <c r="D41" i="3"/>
  <c r="D93" i="3"/>
  <c r="D95" i="3"/>
  <c r="D94" i="3"/>
  <c r="D92" i="3"/>
  <c r="A48" i="3"/>
  <c r="D47" i="3"/>
  <c r="D45" i="3"/>
  <c r="D46" i="3"/>
  <c r="D44" i="3"/>
  <c r="D48" i="3" s="1"/>
  <c r="A18" i="3"/>
  <c r="D14" i="3"/>
  <c r="D18" i="3" s="1"/>
  <c r="D15" i="3"/>
  <c r="D17" i="3"/>
  <c r="D16" i="3"/>
  <c r="D120" i="3"/>
  <c r="D121" i="3"/>
  <c r="D123" i="3"/>
  <c r="D122" i="3"/>
  <c r="A36" i="3"/>
  <c r="D32" i="3"/>
  <c r="D35" i="3"/>
  <c r="D33" i="3"/>
  <c r="D34" i="3"/>
  <c r="D36" i="3" s="1"/>
  <c r="D88" i="3"/>
  <c r="D86" i="3"/>
  <c r="D90" i="3" s="1"/>
  <c r="D89" i="3"/>
  <c r="D87" i="3"/>
  <c r="D138" i="3"/>
  <c r="D141" i="3"/>
  <c r="D139" i="3"/>
  <c r="D140" i="3"/>
  <c r="A57" i="3"/>
  <c r="D53" i="3"/>
  <c r="D57" i="3" s="1"/>
  <c r="D55" i="3"/>
  <c r="D54" i="3"/>
  <c r="D56" i="3"/>
  <c r="D105" i="3"/>
  <c r="D107" i="3"/>
  <c r="D106" i="3"/>
  <c r="D108" i="3"/>
  <c r="D165" i="3"/>
  <c r="D169" i="3" s="1"/>
  <c r="A169" i="3"/>
  <c r="D175" i="3"/>
  <c r="D177" i="3"/>
  <c r="D176" i="3"/>
  <c r="D174" i="3"/>
  <c r="D183" i="3"/>
  <c r="D181" i="3"/>
  <c r="D182" i="3"/>
  <c r="D180" i="3"/>
  <c r="D190" i="3"/>
  <c r="D187" i="3"/>
  <c r="D186" i="3"/>
  <c r="D188" i="3"/>
  <c r="D189" i="3"/>
  <c r="D78" i="3"/>
  <c r="D79" i="3"/>
  <c r="D80" i="3"/>
  <c r="D77" i="3"/>
  <c r="D6" i="3"/>
  <c r="D159" i="3"/>
  <c r="D160" i="3"/>
  <c r="D161" i="3"/>
  <c r="D162" i="3"/>
  <c r="D147" i="3"/>
  <c r="D148" i="3"/>
  <c r="D149" i="3"/>
  <c r="D150" i="3"/>
  <c r="A42" i="3"/>
  <c r="D38" i="3"/>
  <c r="D153" i="3"/>
  <c r="D154" i="3"/>
  <c r="D155" i="3"/>
  <c r="D156" i="3"/>
  <c r="D124" i="3"/>
  <c r="D142" i="3"/>
  <c r="D115" i="3"/>
  <c r="D96" i="3"/>
  <c r="D109" i="3"/>
  <c r="D30" i="3"/>
  <c r="D103" i="3"/>
  <c r="D42" i="3" l="1"/>
  <c r="D163" i="3"/>
  <c r="C50" i="3"/>
  <c r="D151" i="3"/>
  <c r="D81" i="3"/>
  <c r="D157" i="3"/>
  <c r="D184" i="3"/>
  <c r="D178" i="3"/>
  <c r="AF4" i="1" l="1"/>
  <c r="AG4" i="1"/>
  <c r="AH4" i="1"/>
  <c r="AI4" i="1"/>
  <c r="AF5" i="1"/>
  <c r="AG5" i="1"/>
  <c r="AH5" i="1"/>
  <c r="AI5" i="1"/>
  <c r="AF6" i="1"/>
  <c r="AG6" i="1"/>
  <c r="AH6" i="1"/>
  <c r="AI6" i="1"/>
  <c r="AF7" i="1"/>
  <c r="AG7" i="1"/>
  <c r="AH7" i="1"/>
  <c r="AI7" i="1"/>
  <c r="AG3" i="1"/>
  <c r="AH3" i="1"/>
  <c r="AI3" i="1"/>
  <c r="AF3" i="1"/>
  <c r="Z4" i="1"/>
  <c r="AA4" i="1"/>
  <c r="AB4" i="1"/>
  <c r="AC4" i="1"/>
  <c r="Z5" i="1"/>
  <c r="AA5" i="1"/>
  <c r="AB5" i="1"/>
  <c r="AC5" i="1"/>
  <c r="Z6" i="1"/>
  <c r="AA6" i="1"/>
  <c r="AB6" i="1"/>
  <c r="AC6" i="1"/>
  <c r="Z7" i="1"/>
  <c r="AA7" i="1"/>
  <c r="AB7" i="1"/>
  <c r="AC7" i="1"/>
  <c r="AA3" i="1"/>
  <c r="AB3" i="1"/>
  <c r="AC3" i="1"/>
  <c r="Z3" i="1"/>
  <c r="S4" i="1"/>
  <c r="T4" i="1"/>
  <c r="U4" i="1"/>
  <c r="V4" i="1"/>
  <c r="W4" i="1"/>
  <c r="S5" i="1"/>
  <c r="T5" i="1"/>
  <c r="U5" i="1"/>
  <c r="V5" i="1"/>
  <c r="W5" i="1"/>
  <c r="S6" i="1"/>
  <c r="T6" i="1"/>
  <c r="U6" i="1"/>
  <c r="V6" i="1"/>
  <c r="W6" i="1"/>
  <c r="S7" i="1"/>
  <c r="T7" i="1"/>
  <c r="U7" i="1"/>
  <c r="V7" i="1"/>
  <c r="W7" i="1"/>
  <c r="T3" i="1"/>
  <c r="U3" i="1"/>
  <c r="V3" i="1"/>
  <c r="W3" i="1"/>
  <c r="W36" i="1" s="1"/>
  <c r="S3" i="1"/>
  <c r="L4" i="1"/>
  <c r="M4" i="1"/>
  <c r="N4" i="1"/>
  <c r="O4" i="1"/>
  <c r="P4" i="1"/>
  <c r="L5" i="1"/>
  <c r="M5" i="1"/>
  <c r="N5" i="1"/>
  <c r="O5" i="1"/>
  <c r="P5" i="1"/>
  <c r="L6" i="1"/>
  <c r="M6" i="1"/>
  <c r="N6" i="1"/>
  <c r="O6" i="1"/>
  <c r="P6" i="1"/>
  <c r="L7" i="1"/>
  <c r="M7" i="1"/>
  <c r="N7" i="1"/>
  <c r="O7" i="1"/>
  <c r="P7" i="1"/>
  <c r="M3" i="1"/>
  <c r="N3" i="1"/>
  <c r="O3" i="1"/>
  <c r="O36" i="1" s="1"/>
  <c r="P3" i="1"/>
  <c r="L3" i="1"/>
  <c r="B4" i="1"/>
  <c r="C4" i="1"/>
  <c r="D4" i="1"/>
  <c r="E4" i="1"/>
  <c r="F4" i="1"/>
  <c r="G4" i="1"/>
  <c r="H4" i="1"/>
  <c r="I4" i="1"/>
  <c r="B5" i="1"/>
  <c r="C5" i="1"/>
  <c r="D5" i="1"/>
  <c r="E5" i="1"/>
  <c r="F5" i="1"/>
  <c r="G5" i="1"/>
  <c r="H5" i="1"/>
  <c r="I5" i="1"/>
  <c r="B6" i="1"/>
  <c r="C6" i="1"/>
  <c r="D6" i="1"/>
  <c r="E6" i="1"/>
  <c r="F6" i="1"/>
  <c r="G6" i="1"/>
  <c r="H6" i="1"/>
  <c r="I6" i="1"/>
  <c r="B7" i="1"/>
  <c r="C7" i="1"/>
  <c r="D7" i="1"/>
  <c r="E7" i="1"/>
  <c r="F7" i="1"/>
  <c r="G7" i="1"/>
  <c r="H7" i="1"/>
  <c r="I7" i="1"/>
  <c r="C3" i="1"/>
  <c r="D3" i="1"/>
  <c r="E3" i="1"/>
  <c r="F3" i="1"/>
  <c r="G3" i="1"/>
  <c r="H3" i="1"/>
  <c r="I3" i="1"/>
  <c r="I36" i="1" s="1"/>
  <c r="B3" i="1"/>
  <c r="Z36" i="1" l="1"/>
  <c r="H36" i="1"/>
  <c r="D36" i="1"/>
  <c r="AF36" i="1"/>
  <c r="C36" i="1"/>
  <c r="AI36" i="1"/>
  <c r="B36" i="1"/>
  <c r="F36" i="1"/>
  <c r="L36" i="1"/>
  <c r="M36" i="1"/>
  <c r="U36" i="1"/>
  <c r="AB36" i="1"/>
  <c r="AH36" i="1"/>
  <c r="G36" i="1"/>
  <c r="N36" i="1"/>
  <c r="V36" i="1"/>
  <c r="AC36" i="1"/>
  <c r="E36" i="1"/>
  <c r="P36" i="1"/>
  <c r="S36" i="1"/>
  <c r="T36" i="1"/>
  <c r="AA36" i="1"/>
  <c r="AG36" i="1"/>
  <c r="AO4" i="1"/>
  <c r="AO5" i="1"/>
  <c r="AO6" i="1"/>
  <c r="AO7" i="1"/>
  <c r="AO3" i="1"/>
  <c r="AO36" i="1" s="1"/>
  <c r="AJ4" i="1"/>
  <c r="AJ5" i="1"/>
  <c r="AJ6" i="1"/>
  <c r="AJ7" i="1"/>
  <c r="AJ3" i="1"/>
  <c r="AD4" i="1"/>
  <c r="AD5" i="1"/>
  <c r="AD6" i="1"/>
  <c r="AD7" i="1"/>
  <c r="AD3" i="1"/>
  <c r="X4" i="1"/>
  <c r="X5" i="1"/>
  <c r="X6" i="1"/>
  <c r="X7" i="1"/>
  <c r="X3" i="1"/>
  <c r="Q4" i="1"/>
  <c r="Q5" i="1"/>
  <c r="Q6" i="1"/>
  <c r="Q7" i="1"/>
  <c r="Q3" i="1"/>
  <c r="J4" i="1"/>
  <c r="J5" i="1"/>
  <c r="J6" i="1"/>
  <c r="J7" i="1"/>
  <c r="J3" i="1"/>
  <c r="X36" i="1" l="1"/>
  <c r="AD36" i="1"/>
  <c r="J36" i="1"/>
  <c r="AJ36" i="1"/>
  <c r="Q36" i="1"/>
  <c r="A163" i="3"/>
  <c r="A157" i="3"/>
  <c r="A151" i="3"/>
  <c r="A142" i="3"/>
  <c r="A136" i="3"/>
  <c r="A130" i="3"/>
  <c r="A124" i="3"/>
  <c r="A115" i="3"/>
  <c r="A109" i="3"/>
  <c r="A103" i="3"/>
  <c r="A96" i="3"/>
  <c r="A90" i="3"/>
  <c r="A81" i="3"/>
  <c r="C83" i="3" s="1"/>
  <c r="C192" i="3" l="1"/>
  <c r="C171" i="3"/>
  <c r="C144" i="3"/>
  <c r="C117" i="3"/>
</calcChain>
</file>

<file path=xl/sharedStrings.xml><?xml version="1.0" encoding="utf-8"?>
<sst xmlns="http://schemas.openxmlformats.org/spreadsheetml/2006/main" count="691" uniqueCount="283">
  <si>
    <t>University Supervisor</t>
  </si>
  <si>
    <t>Cooperating Teacher</t>
  </si>
  <si>
    <t>Grade Level</t>
  </si>
  <si>
    <t>NV</t>
  </si>
  <si>
    <t>3</t>
  </si>
  <si>
    <t>2</t>
  </si>
  <si>
    <t>1</t>
  </si>
  <si>
    <t>MEAN</t>
  </si>
  <si>
    <t>3. Responds professionally to constructive criticism.</t>
  </si>
  <si>
    <t>General Evaluation</t>
  </si>
  <si>
    <t>1. Plans for the delivery of the lesson relative to specific and broad learner outcomes.</t>
  </si>
  <si>
    <t>2. Demonstrates evidence of professional demeanor, scholarship, and behavior.</t>
  </si>
  <si>
    <t>4. Demonstrates growth in teacher skill and professional self-analysis.</t>
  </si>
  <si>
    <t>A1</t>
  </si>
  <si>
    <t>A2</t>
  </si>
  <si>
    <t>A3</t>
  </si>
  <si>
    <t>A4</t>
  </si>
  <si>
    <t>School/Town</t>
  </si>
  <si>
    <t>B1</t>
  </si>
  <si>
    <t>B2</t>
  </si>
  <si>
    <t>B3</t>
  </si>
  <si>
    <t>C1</t>
  </si>
  <si>
    <t>C2</t>
  </si>
  <si>
    <t>C3</t>
  </si>
  <si>
    <t>C4</t>
  </si>
  <si>
    <t>D1</t>
  </si>
  <si>
    <t>D2</t>
  </si>
  <si>
    <t>D3</t>
  </si>
  <si>
    <t>E1</t>
  </si>
  <si>
    <t>E2</t>
  </si>
  <si>
    <t>E3</t>
  </si>
  <si>
    <t>#</t>
  </si>
  <si>
    <t>B4</t>
  </si>
  <si>
    <t>B. Classroom Management</t>
  </si>
  <si>
    <t>E. Portfolio Evaluation</t>
  </si>
  <si>
    <t>E4</t>
  </si>
  <si>
    <t>Content Area</t>
  </si>
  <si>
    <t>A. Teaching and Assessment</t>
  </si>
  <si>
    <t>General Evaluation
General Evaluation</t>
  </si>
  <si>
    <t>2. Shows how the present topic is related to those topics that have been or will be taught.</t>
  </si>
  <si>
    <t>3. Provides research based instructional strategies to individualize instruction.</t>
  </si>
  <si>
    <t>4. Teaches the objectives through a variety of methods.</t>
  </si>
  <si>
    <t>5. Models desired behavior.</t>
  </si>
  <si>
    <t>6. Uses student experiences to relate to lesson objectives.</t>
  </si>
  <si>
    <t>7. Uses grading patterns that are fairly administered and based on identified competencies/ outcomes.</t>
  </si>
  <si>
    <t>8. Changes instruction based on the results of monitoring.</t>
  </si>
  <si>
    <t>Suggestions and Comments:</t>
  </si>
  <si>
    <t>1. Establishes and maintains a positive and supportive climate.</t>
  </si>
  <si>
    <t>2. Sets and maintains standards of expected classroom behavior consistent with school policy.</t>
  </si>
  <si>
    <t>3. Consistently enforces classroom rules.</t>
  </si>
  <si>
    <t>4. Shows evidence of personal organization, i.e., organizes time, resources and materials for effective instruction.</t>
  </si>
  <si>
    <t>5. Maintains a written record of student progress.</t>
  </si>
  <si>
    <t>1. Reacts with sensitivity to the needs and feelings of others.</t>
  </si>
  <si>
    <t>2. Treats students firmly and fairly while maintaining respect for their worth as individuals.</t>
  </si>
  <si>
    <t>3. Demonstrates a knowledge of individual differences such as interests, values, culture, or socioeconomic background.</t>
  </si>
  <si>
    <t>4. Encourages mutual courtesy and respect between the teacher and students.</t>
  </si>
  <si>
    <t>5. Greets students and parents in a friendly manner.</t>
  </si>
  <si>
    <t>1. Demonstrates evidence of professional demeanor, scholarship, and behavior.</t>
  </si>
  <si>
    <t>2. Effectively expresses self in written and verbal communication using correct grammar and appropriate vocabulary.</t>
  </si>
  <si>
    <t>4. Interacts in a positive professional manner with students, parents, and staff.</t>
  </si>
  <si>
    <t>How successful do you anticipate this teacher candidate to be in the first year of teaching?</t>
  </si>
  <si>
    <t>How strongly can you recommend this teacher candidate to school officials?</t>
  </si>
  <si>
    <t>Please appraise this student's future effectiveness in the teaching profession.</t>
  </si>
  <si>
    <t>Elementary</t>
  </si>
  <si>
    <t>EarlyChildhood</t>
  </si>
  <si>
    <t>NR</t>
  </si>
  <si>
    <t>Music</t>
  </si>
  <si>
    <t>A5</t>
  </si>
  <si>
    <t>A6</t>
  </si>
  <si>
    <t>A7</t>
  </si>
  <si>
    <t>A8</t>
  </si>
  <si>
    <t>B5</t>
  </si>
  <si>
    <t>C. Interpersonal Skill</t>
  </si>
  <si>
    <t>C5</t>
  </si>
  <si>
    <t>D. Professionalism</t>
  </si>
  <si>
    <t>D4</t>
  </si>
  <si>
    <t>Successful in all settings.</t>
  </si>
  <si>
    <t>Successful in most settings.</t>
  </si>
  <si>
    <t>Recommend without reservation.</t>
  </si>
  <si>
    <t>Teacher Candidate</t>
  </si>
  <si>
    <t>Count</t>
  </si>
  <si>
    <t>Pct</t>
  </si>
  <si>
    <t>Target - 4 Points</t>
  </si>
  <si>
    <t>Acceptable - 3 Points</t>
  </si>
  <si>
    <t>Acceptable - 2 Points</t>
  </si>
  <si>
    <t>Unacceptable - 1 Point</t>
  </si>
  <si>
    <t>Total</t>
  </si>
  <si>
    <t>Success doubtful in any setting.</t>
  </si>
  <si>
    <t>Recommendations limited with major reservations.</t>
  </si>
  <si>
    <t>Mean</t>
  </si>
  <si>
    <t>I = Unacceptable</t>
  </si>
  <si>
    <t>B = Acceptable</t>
  </si>
  <si>
    <t>C = Acceptable</t>
  </si>
  <si>
    <t>A = Target</t>
  </si>
  <si>
    <t>7. Uses grading patterns that are fairly administered and based on identified competencies/outcomes.</t>
  </si>
  <si>
    <t>Mean of the Means for A. Teaching and Assessment</t>
  </si>
  <si>
    <t>Mean of the Means for B. Class Management</t>
  </si>
  <si>
    <t>Mean of the Means for C. Interpersonal Skill</t>
  </si>
  <si>
    <t>Mean of the Means for D. Professionalism</t>
  </si>
  <si>
    <t>Mean of the Means for E. Portfolio Evaluation</t>
  </si>
  <si>
    <t>Mean of the Means for General Evaluation</t>
  </si>
  <si>
    <t>Success doubtful in many settings.</t>
  </si>
  <si>
    <t>Recommend with minor reservation.</t>
  </si>
  <si>
    <t>Unable to recommend in any setting.</t>
  </si>
  <si>
    <t>1st</t>
  </si>
  <si>
    <t>Dana Oliver</t>
  </si>
  <si>
    <t>PreK</t>
  </si>
  <si>
    <t>Tim Brandt</t>
  </si>
  <si>
    <t>Annika Gonzales</t>
  </si>
  <si>
    <t>Elizabeth Wilson</t>
  </si>
  <si>
    <t>Ranchwood Elementary / Yukon</t>
  </si>
  <si>
    <t>Devan Bettencourt</t>
  </si>
  <si>
    <t>Adrian Gomez</t>
  </si>
  <si>
    <t>6-12 Instrumental Music</t>
  </si>
  <si>
    <t>Union Public Schools/Tulsa</t>
  </si>
  <si>
    <t>Always plan carefully for how to deliver instructions when introducing a new concept or learning exercise. It appears that the candidate has a plan for what is to be accomplished and how to go about achieving it.</t>
  </si>
  <si>
    <t>Continue to develop strategies for engaging every student at the highest level during rehearsal. Candidate appears well on his way to understanding this.</t>
  </si>
  <si>
    <t>Union band staff indicates that the candidate has shown initiative throughout the intern experience and that he exhibits strong potential as a future music educator.</t>
  </si>
  <si>
    <t>Candidate responds appropriately to constructive criticism and is responsible to fulfill the responsibilities of a band director related to punctuality and in attending all expected events.</t>
  </si>
  <si>
    <t>Did not have the opportunity to see the candidate’s portfolio, but did witness all of these elements in my observation opportunities and in discussing candidates’s efforts and progress with his cooperating teachers.</t>
  </si>
  <si>
    <t>Kathryn Feemster</t>
  </si>
  <si>
    <t>Hanna Hensley</t>
  </si>
  <si>
    <t>5</t>
  </si>
  <si>
    <t>Independence Elementary/ Yukon</t>
  </si>
  <si>
    <t>Lindsey McCauley</t>
  </si>
  <si>
    <t>Aubrey Watts</t>
  </si>
  <si>
    <t>Glenpool Elementary</t>
  </si>
  <si>
    <t>Each time I observed, you had great learning activities planned and executed them effectively.</t>
  </si>
  <si>
    <t>When giving instructions for a new activity or lesson take just a bit of time to address behavioral expectations for the activity.</t>
  </si>
  <si>
    <t>Based on my observations, you do a great job of working with students from diverse backgrounds and levels of ability.</t>
  </si>
  <si>
    <t>Cooperating teacher expressed that she is very pleased with your efforts and investment in her classroom.</t>
  </si>
  <si>
    <t>I looked at the portfolio on the first visit and all of these elements were easily observed.</t>
  </si>
  <si>
    <t>Shyla Wilhite</t>
  </si>
  <si>
    <t>Pat Lightfoot &amp; Cortney Bell</t>
  </si>
  <si>
    <t>2 &amp; 6</t>
  </si>
  <si>
    <t>Weatherford Middle &amp; Weatherford East</t>
  </si>
  <si>
    <t>Abby Chadd</t>
  </si>
  <si>
    <t>Kirstyn Davis</t>
  </si>
  <si>
    <t>Tracy Henry</t>
  </si>
  <si>
    <t>2nd</t>
  </si>
  <si>
    <t>Heritage Elementary/Edmond, OK</t>
  </si>
  <si>
    <t>Ashlyn Whitten</t>
  </si>
  <si>
    <t>Diane Peters</t>
  </si>
  <si>
    <t>Carolene Jackson</t>
  </si>
  <si>
    <t>WOCS Clinton Site</t>
  </si>
  <si>
    <t>Throughout the day, TC teaches the objectives through a variety of methods.  Observed various ways that the children were able to learn by doing.</t>
  </si>
  <si>
    <t>The atmosphere of the room was very positive and welcoming.</t>
  </si>
  <si>
    <t>When children had a difficult time, TC responded immediately on their level.</t>
  </si>
  <si>
    <t>Because the TC's cooperating teacher was not physically present in the room at all times, the candidate showed much professional behavior by interacting with children, parents, and other teachers.</t>
  </si>
  <si>
    <t>TC showed evidence of growth each time I went to visit!!</t>
  </si>
  <si>
    <t>SpecialEducatio</t>
  </si>
  <si>
    <t>Ben Ervin</t>
  </si>
  <si>
    <t>Kimberly Clayton/Kathy Parker</t>
  </si>
  <si>
    <t>K-12</t>
  </si>
  <si>
    <t>Weatherford H.S-M.S/Weatherford, OK</t>
  </si>
  <si>
    <t>Delaney Funk</t>
  </si>
  <si>
    <t>Phyllis Hobbs</t>
  </si>
  <si>
    <t>3rd</t>
  </si>
  <si>
    <t>WOCS/Clinton Campus</t>
  </si>
  <si>
    <t>Even though the curriculum is determined by the administration at WOCS, TC found ways to delivery the lesson in a creative way.</t>
  </si>
  <si>
    <t>Since TC teaches in a small private school, the teachers work together on setting standards of expected classroom throughout the entire school.  TC maintained a positive and supportive climate.</t>
  </si>
  <si>
    <t>Because there were only four students in the classroom, the TC was able to interact with each individual student and get to know them very well.</t>
  </si>
  <si>
    <t>TC carried out her responsibilities in a very professional manner.</t>
  </si>
  <si>
    <t>The last time I observed the TC, I could tell she had gained confidence from the first time I had observed.</t>
  </si>
  <si>
    <t>Erica Brunet</t>
  </si>
  <si>
    <t>Gaye Baldwin, Amanda Campbell</t>
  </si>
  <si>
    <t>Bruce Belanger</t>
  </si>
  <si>
    <t>5-6 and HS</t>
  </si>
  <si>
    <t>Washington ES and HS, Clinton, OK</t>
  </si>
  <si>
    <t>Haley Hudson</t>
  </si>
  <si>
    <t>Reechia Phillips</t>
  </si>
  <si>
    <t>1st-2nd</t>
  </si>
  <si>
    <t>Rose Witcher Elementary/El Reno, OK</t>
  </si>
  <si>
    <t>Jennifer McIntosh</t>
  </si>
  <si>
    <t>Sara Hauser</t>
  </si>
  <si>
    <t>Veronica Aguinaga</t>
  </si>
  <si>
    <t>5th</t>
  </si>
  <si>
    <t>Canton Elementary/Canton</t>
  </si>
  <si>
    <t>Kaley Spoon</t>
  </si>
  <si>
    <t>Allison Flanigan</t>
  </si>
  <si>
    <t>East Elementary/Weatherford</t>
  </si>
  <si>
    <t>Kylie Biggs</t>
  </si>
  <si>
    <t>Lauren Coleman</t>
  </si>
  <si>
    <t>JH/HS</t>
  </si>
  <si>
    <t>Okeene JH/HS, Okeene, OK</t>
  </si>
  <si>
    <t>Micah Diller</t>
  </si>
  <si>
    <t>Kristi Sierra</t>
  </si>
  <si>
    <t>Mikayla Schane</t>
  </si>
  <si>
    <t>Erica Kenrick</t>
  </si>
  <si>
    <t>West Elementary/Weatherford</t>
  </si>
  <si>
    <t>Raegan Alvarez</t>
  </si>
  <si>
    <t>Kaylene Ullom</t>
  </si>
  <si>
    <t>Okarche Elementary/Okarche</t>
  </si>
  <si>
    <t>Rudi Nix</t>
  </si>
  <si>
    <t>Juli Kolhoffer</t>
  </si>
  <si>
    <t>Elk City Elementary/Elk City, OK</t>
  </si>
  <si>
    <t>Taylor Carr</t>
  </si>
  <si>
    <t>Stacey Skelton</t>
  </si>
  <si>
    <t>7th &amp; 8th</t>
  </si>
  <si>
    <t>Merritt High School/Merritt, OK</t>
  </si>
  <si>
    <t>Amanda Jantz</t>
  </si>
  <si>
    <t>Gina Kardokus</t>
  </si>
  <si>
    <t>Kindergarten</t>
  </si>
  <si>
    <t>Burcham-Weatherford</t>
  </si>
  <si>
    <t>Even though it is hard to do authentic assessment for young children, the TC found a creative way to determine if the the children in her class mastered the skills she was teaching.</t>
  </si>
  <si>
    <t>An important component of classroom management is being organized.  The TC was always thinking ahead and would make sure the next activity was ready before the current activity that the children were working on was even finished.  That was a great classroom management skill that the TC did several times during my observation.</t>
  </si>
  <si>
    <t>TC made good use of transition activities so that children were able to be respectful of their classmates and their teachers.</t>
  </si>
  <si>
    <t>TC was a very professional demeanor.</t>
  </si>
  <si>
    <t>The TC grew professionally throughout the semester.</t>
  </si>
  <si>
    <t>Kinesiology</t>
  </si>
  <si>
    <t>Cooper Battisti</t>
  </si>
  <si>
    <t>Rick Gore</t>
  </si>
  <si>
    <t>Vanessa Nix</t>
  </si>
  <si>
    <t>Hydro-Eakly/Hydro</t>
  </si>
  <si>
    <t>Dalton Stafford</t>
  </si>
  <si>
    <t>Crowdis</t>
  </si>
  <si>
    <t>Elementary PE</t>
  </si>
  <si>
    <t>Southwest Elementary/Clinton</t>
  </si>
  <si>
    <t>Janelle King</t>
  </si>
  <si>
    <t>Marty Hightower</t>
  </si>
  <si>
    <t>Thomas-Fay-Custer/Thomas</t>
  </si>
  <si>
    <t>The only thing constructive criticism I can find is maybe show a little more enthusiasm and "pep" in your tone. Other than that, I think that you do an outstanding job!</t>
  </si>
  <si>
    <t>History</t>
  </si>
  <si>
    <t>Jett Anderson</t>
  </si>
  <si>
    <t>Mark Boyd</t>
  </si>
  <si>
    <t>Fred Gates</t>
  </si>
  <si>
    <t>10th/11th</t>
  </si>
  <si>
    <t>Garber High School/Garber, OK</t>
  </si>
  <si>
    <t>Jett provides good clear, written instructions for her students independent work.  She makes good use of Q &amp; A during her lessons to keep everyone involved.</t>
  </si>
  <si>
    <t>No behavioral issues at all.  Her classes are engaged and everyone is involved and appear focused whether it is independent work or just a general lesson.</t>
  </si>
  <si>
    <t>Very good rapport with the class and she works very well with her CT.</t>
  </si>
  <si>
    <t>Lesson content is very good and demonstrates a good grasp of the subject matter.</t>
  </si>
  <si>
    <t>Joseph O'Neal</t>
  </si>
  <si>
    <t>Ethan Feurborn</t>
  </si>
  <si>
    <t>9th</t>
  </si>
  <si>
    <t>Choctaw High School/Choctaw, OK</t>
  </si>
  <si>
    <t>Joseph adjusts his instruction to meet individual learner needs very well.  He transitions from group to independent work smoothly and then monitors each individual.  Very good use of Q&amp;A techniques to engage students.</t>
  </si>
  <si>
    <t>No behavioral issues at all.  Joseph maintained a good learning environment at all times.  Even when students were working independently, he was able to keep the noise level to a suitable level.</t>
  </si>
  <si>
    <t>Good rapport with his class.  Joseph's students clearly connected with him and adapted well to his instruction.</t>
  </si>
  <si>
    <t>Joseph provided very good explanations of complex Constitutional issues thus demonstrating a strong grasp of the scholarship.  He also worked very well with his CT.</t>
  </si>
  <si>
    <t>Kaitlyn Bowling</t>
  </si>
  <si>
    <t>Hannah Morrow/Catherine Ali-Gomes</t>
  </si>
  <si>
    <t>Dana Skidmore</t>
  </si>
  <si>
    <t>3-5 AU/6-8 ECS</t>
  </si>
  <si>
    <t>Dillard Drive Elementary/Leesville Middle, Raleigh</t>
  </si>
  <si>
    <t>Did not observe grading patterns with Kaitlyn. After suggestions from Coordinating Teachers and University Supervisor, some were done, but not all. Lessons were all taught the same way the Coordinating Teachers had taught them previously so there was not a lot of change to plans.</t>
  </si>
  <si>
    <t>In both settings, classroom rules and expectations were already set. However, Kaitlyn was able to continue those rules, but did struggle with extreme student behaviors.</t>
  </si>
  <si>
    <t>Kaitlyn was always very welcome of all students and courteous.</t>
  </si>
  <si>
    <t>Kaitlyn was very professional.</t>
  </si>
  <si>
    <t>Kaitlyn did make growth, however, the split between two schools, I believe, hindered her true growth that she could have made as a teacher.</t>
  </si>
  <si>
    <t>LanguageLiterat</t>
  </si>
  <si>
    <t>Lia Hillman</t>
  </si>
  <si>
    <t>Dianna Butler</t>
  </si>
  <si>
    <t>Dr. Christi Cook</t>
  </si>
  <si>
    <t>9</t>
  </si>
  <si>
    <t>Cheyenne</t>
  </si>
  <si>
    <t>Ms. Charis Kimble</t>
  </si>
  <si>
    <t>Ms. Kerry Villanueva</t>
  </si>
  <si>
    <t>Dr. Allen Boyd</t>
  </si>
  <si>
    <t>Mustang Valley Elementary, Mustang, OK</t>
  </si>
  <si>
    <t>Ms. Kimble deliberately plans instruction to meet the needs of the individual student. She is very cognizant of the fact that her students are diverse with regard to learning styles, interests, and cognitive levels.</t>
  </si>
  <si>
    <t>Ms. Kimble has maintained (and quite possibly improved) the previously established positive classroom environment. Her confidence continued to grow throughout her field experience. She has certainly developed her "teacher voice".</t>
  </si>
  <si>
    <t>Ms. Kimble corrects behaviors in a positive way. She calls each student by name and treats her first graders with courtesy and respect.  Ms. Kimble's kind and caring personality is apparent when she is teaching and interacting with her students.</t>
  </si>
  <si>
    <t>Ms. Kimble presents herself as a professional educator at all times. She certainly displays the dispositions of a life-long learner.  She is willing to ask questions and has always responded professionally on the few occasions when I have offered suggestions.</t>
  </si>
  <si>
    <t>Levels I, II, III, and IV are complete and professionally done. Her Teacher Work Sample was organized and exceptionally done.</t>
  </si>
  <si>
    <t>Ms. Kendra Bright Jones</t>
  </si>
  <si>
    <t>Ms. Aimee Rainwater</t>
  </si>
  <si>
    <t>T-F-C Elementary, Thomas, OK</t>
  </si>
  <si>
    <t>Ms. Jones is very cognizant of the fact that her students are diverse with regard to learning styles, interests, and cognitive levels.  She deliberately plans instruction to meet the needs of the individual student.</t>
  </si>
  <si>
    <t>Ms. Jones has maintained the previously established positive classroom environment. Her confidence continued to grow throughout her field experience. She has certainly developed her "teacher voice".</t>
  </si>
  <si>
    <t>Ms. Jones' kind and caring personality is apparent when she is teaching and interacting with her students.  She calls each student by name. She treats her third graders with courtesy and respect.  Ms. Jones corrects behaviors in a positive way.</t>
  </si>
  <si>
    <t>Ms. Jones presents herself as a professional educator at all times. She certainly displays the dispositions of a life-long learner.  She is willing to ask questions and responds professionally when I have offered suggestions.</t>
  </si>
  <si>
    <t>Nicholas Fowler</t>
  </si>
  <si>
    <t>HPE</t>
  </si>
  <si>
    <t>Sarah White</t>
  </si>
  <si>
    <t>Tina Ross</t>
  </si>
  <si>
    <t>Carole Kelln</t>
  </si>
  <si>
    <t>Highland Park Elementary Woodward, OK</t>
  </si>
  <si>
    <t>Shari Popejoy</t>
  </si>
  <si>
    <t>Laurie Westmoreland</t>
  </si>
  <si>
    <t>11 and 12</t>
  </si>
  <si>
    <t>Watonga High School</t>
  </si>
  <si>
    <t>very good in this area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</si>
</sst>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8"/>
      <name val="MS Sans Serif"/>
    </font>
    <font>
      <b/>
      <sz val="8"/>
      <name val="MS Sans Serif"/>
      <family val="2"/>
    </font>
    <font>
      <sz val="8"/>
      <name val="MS Sans Serif"/>
      <family val="2"/>
    </font>
    <font>
      <b/>
      <sz val="10"/>
      <name val="Arial"/>
      <family val="2"/>
    </font>
    <font>
      <b/>
      <i/>
      <sz val="10"/>
      <name val="Arial"/>
      <family val="2"/>
    </font>
    <font>
      <sz val="10"/>
      <name val="Arial"/>
      <family val="2"/>
    </font>
    <font>
      <sz val="10"/>
      <color rgb="FF000000"/>
      <name val="Arial"/>
      <family val="2"/>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s>
  <cellStyleXfs count="1">
    <xf numFmtId="0" fontId="0" fillId="0" borderId="0" applyAlignment="0">
      <alignment vertical="top" wrapText="1"/>
      <protection locked="0"/>
    </xf>
  </cellStyleXfs>
  <cellXfs count="48">
    <xf numFmtId="0" fontId="0" fillId="0" borderId="0" xfId="0" applyAlignment="1">
      <alignment vertical="top"/>
      <protection locked="0"/>
    </xf>
    <xf numFmtId="0" fontId="3" fillId="0" borderId="0" xfId="0" applyFont="1" applyFill="1" applyBorder="1" applyAlignment="1" applyProtection="1">
      <protection hidden="1"/>
    </xf>
    <xf numFmtId="0" fontId="5" fillId="0" borderId="0" xfId="0" applyFont="1" applyFill="1" applyBorder="1" applyAlignment="1" applyProtection="1">
      <protection hidden="1"/>
    </xf>
    <xf numFmtId="0" fontId="3" fillId="0" borderId="1" xfId="0" applyFont="1" applyFill="1" applyBorder="1" applyAlignment="1" applyProtection="1">
      <alignment horizontal="right"/>
      <protection hidden="1"/>
    </xf>
    <xf numFmtId="0" fontId="5" fillId="0" borderId="0" xfId="0" applyFont="1" applyFill="1" applyAlignment="1" applyProtection="1">
      <protection hidden="1"/>
    </xf>
    <xf numFmtId="0" fontId="5" fillId="0" borderId="1" xfId="0" applyFont="1" applyFill="1" applyBorder="1" applyAlignment="1" applyProtection="1">
      <alignment wrapText="1"/>
      <protection hidden="1"/>
    </xf>
    <xf numFmtId="0" fontId="6" fillId="0" borderId="4" xfId="0" applyFont="1" applyBorder="1" applyAlignment="1" applyProtection="1">
      <alignment horizontal="right" wrapText="1"/>
      <protection hidden="1"/>
    </xf>
    <xf numFmtId="10" fontId="6" fillId="0" borderId="4" xfId="0" applyNumberFormat="1" applyFont="1" applyBorder="1" applyAlignment="1" applyProtection="1">
      <alignment horizontal="right" wrapText="1"/>
      <protection hidden="1"/>
    </xf>
    <xf numFmtId="0" fontId="3" fillId="0" borderId="1" xfId="0" applyFont="1" applyFill="1" applyBorder="1" applyAlignment="1" applyProtection="1">
      <alignment horizontal="center"/>
      <protection hidden="1"/>
    </xf>
    <xf numFmtId="2" fontId="3" fillId="0" borderId="1" xfId="0" applyNumberFormat="1" applyFont="1" applyFill="1" applyBorder="1" applyAlignment="1" applyProtection="1">
      <alignment horizontal="center"/>
      <protection hidden="1"/>
    </xf>
    <xf numFmtId="0" fontId="4" fillId="0" borderId="1" xfId="0" applyFont="1" applyFill="1" applyBorder="1" applyAlignment="1" applyProtection="1">
      <alignment wrapText="1"/>
      <protection hidden="1"/>
    </xf>
    <xf numFmtId="2" fontId="3" fillId="0" borderId="0" xfId="0" applyNumberFormat="1" applyFont="1" applyFill="1" applyBorder="1" applyAlignment="1" applyProtection="1">
      <alignment horizontal="center"/>
      <protection hidden="1"/>
    </xf>
    <xf numFmtId="0" fontId="4" fillId="0" borderId="0" xfId="0" applyFont="1" applyFill="1" applyBorder="1" applyAlignment="1" applyProtection="1">
      <alignment wrapText="1"/>
      <protection hidden="1"/>
    </xf>
    <xf numFmtId="0" fontId="5" fillId="0" borderId="0" xfId="0" applyFont="1" applyFill="1" applyBorder="1" applyAlignment="1" applyProtection="1">
      <alignment horizontal="right"/>
      <protection hidden="1"/>
    </xf>
    <xf numFmtId="10" fontId="5" fillId="0" borderId="0" xfId="0" applyNumberFormat="1" applyFont="1" applyFill="1" applyBorder="1" applyAlignment="1" applyProtection="1">
      <alignment horizontal="right"/>
      <protection hidden="1"/>
    </xf>
    <xf numFmtId="0" fontId="5" fillId="0" borderId="0" xfId="0" applyFont="1" applyFill="1" applyAlignment="1" applyProtection="1">
      <alignment horizontal="right"/>
      <protection hidden="1"/>
    </xf>
    <xf numFmtId="0" fontId="1" fillId="0" borderId="0" xfId="0" applyFont="1" applyFill="1" applyAlignment="1" applyProtection="1">
      <alignment horizontal="left" wrapText="1"/>
      <protection hidden="1"/>
    </xf>
    <xf numFmtId="49" fontId="1" fillId="0" borderId="0" xfId="0" applyNumberFormat="1" applyFont="1" applyFill="1" applyAlignment="1" applyProtection="1">
      <alignment horizontal="left" wrapText="1"/>
      <protection hidden="1"/>
    </xf>
    <xf numFmtId="49" fontId="1" fillId="0" borderId="0" xfId="0" applyNumberFormat="1" applyFont="1" applyFill="1" applyAlignment="1" applyProtection="1">
      <alignment wrapText="1"/>
      <protection hidden="1"/>
    </xf>
    <xf numFmtId="0" fontId="0" fillId="0" borderId="0" xfId="0" applyFill="1" applyAlignment="1" applyProtection="1">
      <alignment horizontal="center" vertical="top" wrapText="1"/>
      <protection hidden="1"/>
    </xf>
    <xf numFmtId="0" fontId="0" fillId="0" borderId="0" xfId="0" applyFill="1" applyAlignment="1" applyProtection="1">
      <alignment horizontal="left" vertical="top" wrapText="1"/>
      <protection hidden="1"/>
    </xf>
    <xf numFmtId="49" fontId="0" fillId="0" borderId="0" xfId="0" applyNumberFormat="1" applyFill="1" applyAlignment="1" applyProtection="1">
      <alignment horizontal="left" vertical="top" wrapText="1"/>
      <protection hidden="1"/>
    </xf>
    <xf numFmtId="0" fontId="0" fillId="0" borderId="0" xfId="0" applyFill="1" applyAlignment="1" applyProtection="1">
      <alignment vertical="top" wrapText="1"/>
      <protection hidden="1"/>
    </xf>
    <xf numFmtId="0" fontId="2" fillId="0" borderId="0" xfId="0" applyFont="1" applyFill="1" applyAlignment="1" applyProtection="1">
      <alignment horizontal="left" vertical="top" wrapText="1"/>
      <protection hidden="1"/>
    </xf>
    <xf numFmtId="0" fontId="0" fillId="0" borderId="0" xfId="0" applyNumberFormat="1" applyFill="1" applyAlignment="1" applyProtection="1">
      <alignment vertical="top" wrapText="1"/>
      <protection hidden="1"/>
    </xf>
    <xf numFmtId="0" fontId="0" fillId="0" borderId="0" xfId="0" applyFont="1" applyFill="1" applyAlignment="1" applyProtection="1">
      <alignment horizontal="left" vertical="top" wrapText="1"/>
      <protection hidden="1"/>
    </xf>
    <xf numFmtId="0" fontId="0" fillId="0" borderId="0" xfId="0" applyFont="1" applyFill="1" applyAlignment="1" applyProtection="1">
      <alignment horizontal="center" vertical="top" wrapText="1"/>
      <protection hidden="1"/>
    </xf>
    <xf numFmtId="0" fontId="0" fillId="0" borderId="0" xfId="0" applyFill="1" applyAlignment="1" applyProtection="1">
      <alignment horizontal="center"/>
      <protection hidden="1"/>
    </xf>
    <xf numFmtId="49" fontId="1" fillId="0" borderId="0" xfId="0" applyNumberFormat="1" applyFont="1" applyFill="1" applyAlignment="1" applyProtection="1">
      <alignment horizontal="center" wrapText="1"/>
      <protection hidden="1"/>
    </xf>
    <xf numFmtId="2" fontId="1" fillId="0" borderId="0" xfId="0" applyNumberFormat="1" applyFont="1" applyFill="1" applyAlignment="1" applyProtection="1">
      <alignment horizontal="center" wrapText="1"/>
      <protection hidden="1"/>
    </xf>
    <xf numFmtId="2" fontId="1" fillId="0" borderId="0" xfId="0" applyNumberFormat="1" applyFont="1" applyFill="1" applyAlignment="1" applyProtection="1">
      <alignment horizontal="center" vertical="top" wrapText="1"/>
      <protection hidden="1"/>
    </xf>
    <xf numFmtId="0" fontId="1" fillId="0" borderId="0" xfId="0" applyFont="1" applyFill="1" applyAlignment="1" applyProtection="1">
      <alignment horizontal="center" vertical="top"/>
      <protection hidden="1"/>
    </xf>
    <xf numFmtId="2" fontId="1" fillId="0" borderId="0" xfId="0" applyNumberFormat="1" applyFont="1" applyFill="1" applyAlignment="1" applyProtection="1">
      <alignment horizontal="center" vertical="top"/>
      <protection hidden="1"/>
    </xf>
    <xf numFmtId="0" fontId="0" fillId="0" borderId="0" xfId="0" applyFont="1" applyFill="1" applyAlignment="1" applyProtection="1">
      <alignment horizontal="center" vertical="top"/>
      <protection hidden="1"/>
    </xf>
    <xf numFmtId="0" fontId="0" fillId="0" borderId="0" xfId="0" applyFill="1" applyAlignment="1" applyProtection="1">
      <alignment horizontal="center" vertical="top"/>
      <protection hidden="1"/>
    </xf>
    <xf numFmtId="0" fontId="0" fillId="0" borderId="0" xfId="0" applyFont="1" applyFill="1" applyAlignment="1" applyProtection="1">
      <alignment horizontal="left" vertical="top"/>
      <protection hidden="1"/>
    </xf>
    <xf numFmtId="2" fontId="3" fillId="0" borderId="3" xfId="0" applyNumberFormat="1" applyFont="1" applyFill="1" applyBorder="1" applyAlignment="1" applyProtection="1">
      <alignment horizontal="center"/>
      <protection hidden="1"/>
    </xf>
    <xf numFmtId="2" fontId="3" fillId="0" borderId="2" xfId="0" applyNumberFormat="1" applyFont="1" applyFill="1" applyBorder="1" applyAlignment="1" applyProtection="1">
      <alignment horizontal="center"/>
      <protection hidden="1"/>
    </xf>
    <xf numFmtId="2" fontId="3" fillId="0" borderId="1" xfId="0" applyNumberFormat="1" applyFont="1" applyFill="1" applyBorder="1" applyAlignment="1" applyProtection="1">
      <alignment horizontal="center"/>
      <protection hidden="1"/>
    </xf>
    <xf numFmtId="0" fontId="0" fillId="0" borderId="1" xfId="0" applyFill="1" applyBorder="1" applyAlignment="1" applyProtection="1">
      <protection hidden="1"/>
    </xf>
    <xf numFmtId="0" fontId="3" fillId="0" borderId="1" xfId="0" applyFont="1" applyFill="1" applyBorder="1" applyAlignment="1" applyProtection="1">
      <alignment vertical="top" wrapText="1"/>
      <protection hidden="1"/>
    </xf>
    <xf numFmtId="0" fontId="0" fillId="0" borderId="1" xfId="0" applyFill="1" applyBorder="1" applyAlignment="1" applyProtection="1">
      <alignment vertical="top"/>
      <protection hidden="1"/>
    </xf>
    <xf numFmtId="49" fontId="1" fillId="0" borderId="0" xfId="0" applyNumberFormat="1" applyFont="1" applyFill="1" applyAlignment="1" applyProtection="1">
      <alignment horizontal="left" wrapText="1"/>
      <protection hidden="1"/>
    </xf>
    <xf numFmtId="0" fontId="0" fillId="0" borderId="0" xfId="0" applyFill="1" applyAlignment="1" applyProtection="1">
      <alignment horizontal="left" wrapText="1"/>
      <protection hidden="1"/>
    </xf>
    <xf numFmtId="49" fontId="1" fillId="0" borderId="0" xfId="0" applyNumberFormat="1" applyFont="1" applyFill="1" applyAlignment="1" applyProtection="1">
      <alignment horizontal="center" wrapText="1"/>
      <protection hidden="1"/>
    </xf>
    <xf numFmtId="0" fontId="1" fillId="0" borderId="0" xfId="0" applyFont="1" applyFill="1" applyAlignment="1" applyProtection="1">
      <alignment horizontal="left" wrapText="1"/>
      <protection hidden="1"/>
    </xf>
    <xf numFmtId="0" fontId="1" fillId="0" borderId="0" xfId="0" applyFont="1" applyFill="1" applyAlignment="1" applyProtection="1">
      <alignment horizontal="center" wrapText="1"/>
      <protection hidden="1"/>
    </xf>
    <xf numFmtId="0" fontId="0" fillId="0" borderId="0" xfId="0" applyFill="1" applyAlignment="1" applyProtection="1">
      <alignment horizontal="center" wrapText="1"/>
      <protection hidden="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193"/>
  <sheetViews>
    <sheetView view="pageLayout" zoomScaleNormal="100" workbookViewId="0">
      <selection activeCell="D186" sqref="D186"/>
    </sheetView>
  </sheetViews>
  <sheetFormatPr defaultColWidth="37" defaultRowHeight="12.75" x14ac:dyDescent="0.2"/>
  <cols>
    <col min="1" max="2" width="40.6640625" style="4" customWidth="1"/>
    <col min="3" max="3" width="8.1640625" style="15" bestFit="1" customWidth="1"/>
    <col min="4" max="4" width="10.5" style="15" bestFit="1" customWidth="1"/>
    <col min="5" max="16384" width="37" style="4"/>
  </cols>
  <sheetData>
    <row r="1" spans="1:4" x14ac:dyDescent="0.2">
      <c r="A1" s="1" t="s">
        <v>37</v>
      </c>
      <c r="B1" s="2"/>
      <c r="C1" s="3" t="s">
        <v>80</v>
      </c>
      <c r="D1" s="3" t="s">
        <v>81</v>
      </c>
    </row>
    <row r="2" spans="1:4" x14ac:dyDescent="0.2">
      <c r="A2" s="40" t="s">
        <v>10</v>
      </c>
      <c r="B2" s="5" t="s">
        <v>82</v>
      </c>
      <c r="C2" s="6">
        <f>IFERROR(COUNTIF(Textual!$H$3:$H$397,4),"")</f>
        <v>30</v>
      </c>
      <c r="D2" s="7">
        <f>IFERROR(C2/$C$6,"")</f>
        <v>0.9375</v>
      </c>
    </row>
    <row r="3" spans="1:4" x14ac:dyDescent="0.2">
      <c r="A3" s="41"/>
      <c r="B3" s="5" t="s">
        <v>83</v>
      </c>
      <c r="C3" s="6">
        <f>IFERROR(COUNTIF(Textual!$H$3:$H$397,3),"")</f>
        <v>2</v>
      </c>
      <c r="D3" s="7">
        <f t="shared" ref="D3:D5" si="0">IFERROR(C3/$C$6,"")</f>
        <v>6.25E-2</v>
      </c>
    </row>
    <row r="4" spans="1:4" x14ac:dyDescent="0.2">
      <c r="A4" s="41"/>
      <c r="B4" s="5" t="s">
        <v>84</v>
      </c>
      <c r="C4" s="6">
        <f>IFERROR(COUNTIF(Textual!$H$3:$H$397,2),"")</f>
        <v>0</v>
      </c>
      <c r="D4" s="7">
        <f t="shared" si="0"/>
        <v>0</v>
      </c>
    </row>
    <row r="5" spans="1:4" x14ac:dyDescent="0.2">
      <c r="A5" s="8" t="s">
        <v>89</v>
      </c>
      <c r="B5" s="5" t="s">
        <v>85</v>
      </c>
      <c r="C5" s="6">
        <f>IFERROR(COUNTIF(Textual!$H$3:$H$397,1),"")</f>
        <v>0</v>
      </c>
      <c r="D5" s="7">
        <f t="shared" si="0"/>
        <v>0</v>
      </c>
    </row>
    <row r="6" spans="1:4" x14ac:dyDescent="0.2">
      <c r="A6" s="9">
        <f>SUM(C2*4+C3*3+C4*2+C5*1)/C6</f>
        <v>3.9375</v>
      </c>
      <c r="B6" s="10" t="s">
        <v>86</v>
      </c>
      <c r="C6" s="6">
        <f>SUM(C2:C5)</f>
        <v>32</v>
      </c>
      <c r="D6" s="7">
        <f>SUM(D2:D5)</f>
        <v>1</v>
      </c>
    </row>
    <row r="7" spans="1:4" s="2" customFormat="1" x14ac:dyDescent="0.2">
      <c r="A7" s="11"/>
      <c r="B7" s="12"/>
      <c r="C7" s="13"/>
      <c r="D7" s="14"/>
    </row>
    <row r="8" spans="1:4" x14ac:dyDescent="0.2">
      <c r="A8" s="40" t="s">
        <v>39</v>
      </c>
      <c r="B8" s="5" t="s">
        <v>82</v>
      </c>
      <c r="C8" s="6">
        <f>IFERROR(COUNTIF(Textual!$I$3:$I$397,4),"")</f>
        <v>27</v>
      </c>
      <c r="D8" s="7">
        <f>IFERROR(C8/$C$12,"")</f>
        <v>0.84375</v>
      </c>
    </row>
    <row r="9" spans="1:4" x14ac:dyDescent="0.2">
      <c r="A9" s="41"/>
      <c r="B9" s="5" t="s">
        <v>83</v>
      </c>
      <c r="C9" s="6">
        <f>IFERROR(COUNTIF(Textual!$I$3:$I$397,3),"")</f>
        <v>4</v>
      </c>
      <c r="D9" s="7">
        <f>IFERROR(C9/$C$12,"")</f>
        <v>0.125</v>
      </c>
    </row>
    <row r="10" spans="1:4" x14ac:dyDescent="0.2">
      <c r="A10" s="41"/>
      <c r="B10" s="5" t="s">
        <v>84</v>
      </c>
      <c r="C10" s="6">
        <f>IFERROR(COUNTIF(Textual!$I$3:$I$397,2),"")</f>
        <v>1</v>
      </c>
      <c r="D10" s="7">
        <f>IFERROR(C10/$C$12,"")</f>
        <v>3.125E-2</v>
      </c>
    </row>
    <row r="11" spans="1:4" x14ac:dyDescent="0.2">
      <c r="A11" s="8" t="s">
        <v>89</v>
      </c>
      <c r="B11" s="5" t="s">
        <v>85</v>
      </c>
      <c r="C11" s="6">
        <f>IFERROR(COUNTIF(Textual!$I$3:$I$397,1),"")</f>
        <v>0</v>
      </c>
      <c r="D11" s="7">
        <f>IFERROR(C11/$C$12,"")</f>
        <v>0</v>
      </c>
    </row>
    <row r="12" spans="1:4" x14ac:dyDescent="0.2">
      <c r="A12" s="9">
        <f>SUM(C8*4+C9*3+C10*2+C11*1)/C12</f>
        <v>3.8125</v>
      </c>
      <c r="B12" s="10" t="s">
        <v>86</v>
      </c>
      <c r="C12" s="6">
        <f>SUM(C8:C11)</f>
        <v>32</v>
      </c>
      <c r="D12" s="7">
        <f>SUM(D8:D11)</f>
        <v>1</v>
      </c>
    </row>
    <row r="13" spans="1:4" s="2" customFormat="1" x14ac:dyDescent="0.2">
      <c r="A13" s="11"/>
      <c r="B13" s="12"/>
      <c r="C13" s="13"/>
      <c r="D13" s="14"/>
    </row>
    <row r="14" spans="1:4" x14ac:dyDescent="0.2">
      <c r="A14" s="40" t="s">
        <v>40</v>
      </c>
      <c r="B14" s="5" t="s">
        <v>82</v>
      </c>
      <c r="C14" s="6">
        <f>IFERROR(COUNTIF(Textual!$J$3:$J$397,4),"")</f>
        <v>25</v>
      </c>
      <c r="D14" s="7">
        <f>IFERROR(C14/$C$18,"")</f>
        <v>0.78125</v>
      </c>
    </row>
    <row r="15" spans="1:4" x14ac:dyDescent="0.2">
      <c r="A15" s="41"/>
      <c r="B15" s="5" t="s">
        <v>83</v>
      </c>
      <c r="C15" s="6">
        <f>IFERROR(COUNTIF(Textual!$J$3:$J$397,3),"")</f>
        <v>6</v>
      </c>
      <c r="D15" s="7">
        <f>IFERROR(C15/$C$18,"")</f>
        <v>0.1875</v>
      </c>
    </row>
    <row r="16" spans="1:4" x14ac:dyDescent="0.2">
      <c r="A16" s="41"/>
      <c r="B16" s="5" t="s">
        <v>84</v>
      </c>
      <c r="C16" s="6">
        <f>IFERROR(COUNTIF(Textual!$J$3:$J$397,2),"")</f>
        <v>1</v>
      </c>
      <c r="D16" s="7">
        <f>IFERROR(C16/$C$18,"")</f>
        <v>3.125E-2</v>
      </c>
    </row>
    <row r="17" spans="1:4" x14ac:dyDescent="0.2">
      <c r="A17" s="8" t="s">
        <v>89</v>
      </c>
      <c r="B17" s="5" t="s">
        <v>85</v>
      </c>
      <c r="C17" s="6">
        <f>IFERROR(COUNTIF(Textual!$J$3:$J$397,1),"")</f>
        <v>0</v>
      </c>
      <c r="D17" s="7">
        <f>IFERROR(C17/$C$18,"")</f>
        <v>0</v>
      </c>
    </row>
    <row r="18" spans="1:4" x14ac:dyDescent="0.2">
      <c r="A18" s="9">
        <f>SUM(C14*4+C15*3+C16*2+C17*1)/C18</f>
        <v>3.75</v>
      </c>
      <c r="B18" s="10" t="s">
        <v>86</v>
      </c>
      <c r="C18" s="6">
        <f>SUM(C14:C17)</f>
        <v>32</v>
      </c>
      <c r="D18" s="7">
        <f>SUM(D14:D17)</f>
        <v>1</v>
      </c>
    </row>
    <row r="19" spans="1:4" s="2" customFormat="1" x14ac:dyDescent="0.2">
      <c r="A19" s="11"/>
      <c r="B19" s="12"/>
      <c r="C19" s="13"/>
      <c r="D19" s="14"/>
    </row>
    <row r="20" spans="1:4" x14ac:dyDescent="0.2">
      <c r="A20" s="40" t="s">
        <v>41</v>
      </c>
      <c r="B20" s="5" t="s">
        <v>82</v>
      </c>
      <c r="C20" s="6">
        <f>IFERROR(COUNTIF(Textual!$K$3:$K$397,4),"")</f>
        <v>27</v>
      </c>
      <c r="D20" s="7">
        <f>IFERROR(C20/$C$24,"")</f>
        <v>0.84375</v>
      </c>
    </row>
    <row r="21" spans="1:4" x14ac:dyDescent="0.2">
      <c r="A21" s="41"/>
      <c r="B21" s="5" t="s">
        <v>83</v>
      </c>
      <c r="C21" s="6">
        <f>IFERROR(COUNTIF(Textual!$K$3:$K$397,3),"")</f>
        <v>5</v>
      </c>
      <c r="D21" s="7">
        <f>IFERROR(C21/$C$24,"")</f>
        <v>0.15625</v>
      </c>
    </row>
    <row r="22" spans="1:4" x14ac:dyDescent="0.2">
      <c r="A22" s="41"/>
      <c r="B22" s="5" t="s">
        <v>84</v>
      </c>
      <c r="C22" s="6">
        <f>IFERROR(COUNTIF(Textual!$K$3:$K$397,2),"")</f>
        <v>0</v>
      </c>
      <c r="D22" s="7">
        <f>IFERROR(C22/$C$24,"")</f>
        <v>0</v>
      </c>
    </row>
    <row r="23" spans="1:4" x14ac:dyDescent="0.2">
      <c r="A23" s="8" t="s">
        <v>89</v>
      </c>
      <c r="B23" s="5" t="s">
        <v>85</v>
      </c>
      <c r="C23" s="6">
        <f>IFERROR(COUNTIF(Textual!$K$3:$K$397,1),"")</f>
        <v>0</v>
      </c>
      <c r="D23" s="7">
        <f>IFERROR(C23/$C$24,"")</f>
        <v>0</v>
      </c>
    </row>
    <row r="24" spans="1:4" x14ac:dyDescent="0.2">
      <c r="A24" s="9">
        <f>SUM(C20*4+C21*3+C22*2+C23*1)/C24</f>
        <v>3.84375</v>
      </c>
      <c r="B24" s="10" t="s">
        <v>86</v>
      </c>
      <c r="C24" s="6">
        <f>SUM(C20:C23)</f>
        <v>32</v>
      </c>
      <c r="D24" s="7">
        <f>SUM(D20:D23)</f>
        <v>1</v>
      </c>
    </row>
    <row r="25" spans="1:4" s="2" customFormat="1" x14ac:dyDescent="0.2">
      <c r="A25" s="11"/>
      <c r="B25" s="12"/>
      <c r="C25" s="13"/>
      <c r="D25" s="14"/>
    </row>
    <row r="26" spans="1:4" x14ac:dyDescent="0.2">
      <c r="A26" s="40" t="s">
        <v>42</v>
      </c>
      <c r="B26" s="5" t="s">
        <v>82</v>
      </c>
      <c r="C26" s="6">
        <f>IFERROR(COUNTIF(Textual!$L$3:$L$397,4),"")</f>
        <v>31</v>
      </c>
      <c r="D26" s="7">
        <f>IFERROR(C26/$C$30,"")</f>
        <v>0.96875</v>
      </c>
    </row>
    <row r="27" spans="1:4" x14ac:dyDescent="0.2">
      <c r="A27" s="41"/>
      <c r="B27" s="5" t="s">
        <v>83</v>
      </c>
      <c r="C27" s="6">
        <f>IFERROR(COUNTIF(Textual!$L$3:$L$397,3),"")</f>
        <v>0</v>
      </c>
      <c r="D27" s="7">
        <f>IFERROR(C27/$C$30,"")</f>
        <v>0</v>
      </c>
    </row>
    <row r="28" spans="1:4" x14ac:dyDescent="0.2">
      <c r="A28" s="41"/>
      <c r="B28" s="5" t="s">
        <v>84</v>
      </c>
      <c r="C28" s="6">
        <f>IFERROR(COUNTIF(Textual!$L$3:$L$397,2),"")</f>
        <v>1</v>
      </c>
      <c r="D28" s="7">
        <f>IFERROR(C28/$C$30,"")</f>
        <v>3.125E-2</v>
      </c>
    </row>
    <row r="29" spans="1:4" x14ac:dyDescent="0.2">
      <c r="A29" s="8" t="s">
        <v>89</v>
      </c>
      <c r="B29" s="5" t="s">
        <v>85</v>
      </c>
      <c r="C29" s="6">
        <f>IFERROR(COUNTIF(Textual!$L$3:$L$397,1),"")</f>
        <v>0</v>
      </c>
      <c r="D29" s="7">
        <f>IFERROR(C29/$C$30,"")</f>
        <v>0</v>
      </c>
    </row>
    <row r="30" spans="1:4" x14ac:dyDescent="0.2">
      <c r="A30" s="9">
        <f>SUM(C26*4+C27*3+C28*2+C29*1)/C30</f>
        <v>3.9375</v>
      </c>
      <c r="B30" s="10" t="s">
        <v>86</v>
      </c>
      <c r="C30" s="6">
        <f>SUM(C26:C29)</f>
        <v>32</v>
      </c>
      <c r="D30" s="7">
        <f>SUM(D26:D29)</f>
        <v>1</v>
      </c>
    </row>
    <row r="31" spans="1:4" s="2" customFormat="1" x14ac:dyDescent="0.2">
      <c r="A31" s="11"/>
      <c r="B31" s="12"/>
      <c r="C31" s="13"/>
      <c r="D31" s="14"/>
    </row>
    <row r="32" spans="1:4" x14ac:dyDescent="0.2">
      <c r="A32" s="40" t="s">
        <v>43</v>
      </c>
      <c r="B32" s="5" t="s">
        <v>82</v>
      </c>
      <c r="C32" s="6">
        <f>IFERROR(COUNTIF(Textual!$M$3:$M$397,4),"")</f>
        <v>29</v>
      </c>
      <c r="D32" s="7">
        <f>IFERROR(C32/$C$36,"")</f>
        <v>0.90625</v>
      </c>
    </row>
    <row r="33" spans="1:4" x14ac:dyDescent="0.2">
      <c r="A33" s="41"/>
      <c r="B33" s="5" t="s">
        <v>83</v>
      </c>
      <c r="C33" s="6">
        <f>IFERROR(COUNTIF(Textual!$M$3:$M$397,3),"")</f>
        <v>3</v>
      </c>
      <c r="D33" s="7">
        <f>IFERROR(C33/$C$36,"")</f>
        <v>9.375E-2</v>
      </c>
    </row>
    <row r="34" spans="1:4" x14ac:dyDescent="0.2">
      <c r="A34" s="41"/>
      <c r="B34" s="5" t="s">
        <v>84</v>
      </c>
      <c r="C34" s="6">
        <f>IFERROR(COUNTIF(Textual!$M$3:$M$397,2),"")</f>
        <v>0</v>
      </c>
      <c r="D34" s="7">
        <f>IFERROR(C34/$C$36,"")</f>
        <v>0</v>
      </c>
    </row>
    <row r="35" spans="1:4" x14ac:dyDescent="0.2">
      <c r="A35" s="8" t="s">
        <v>89</v>
      </c>
      <c r="B35" s="5" t="s">
        <v>85</v>
      </c>
      <c r="C35" s="6">
        <f>IFERROR(COUNTIF(Textual!$M$3:$M$397,1),"")</f>
        <v>0</v>
      </c>
      <c r="D35" s="7">
        <f>IFERROR(C35/$C$36,"")</f>
        <v>0</v>
      </c>
    </row>
    <row r="36" spans="1:4" x14ac:dyDescent="0.2">
      <c r="A36" s="9">
        <f>SUM(C32*4+C33*3+C34*2+C35*1)/C36</f>
        <v>3.90625</v>
      </c>
      <c r="B36" s="10" t="s">
        <v>86</v>
      </c>
      <c r="C36" s="6">
        <f>SUM(C32:C35)</f>
        <v>32</v>
      </c>
      <c r="D36" s="7">
        <f>SUM(D32:D35)</f>
        <v>1</v>
      </c>
    </row>
    <row r="37" spans="1:4" s="2" customFormat="1" x14ac:dyDescent="0.2">
      <c r="A37" s="11"/>
      <c r="B37" s="12"/>
      <c r="C37" s="13"/>
      <c r="D37" s="14"/>
    </row>
    <row r="38" spans="1:4" x14ac:dyDescent="0.2">
      <c r="A38" s="40" t="s">
        <v>94</v>
      </c>
      <c r="B38" s="5" t="s">
        <v>82</v>
      </c>
      <c r="C38" s="6">
        <f>IFERROR(COUNTIF(Textual!$N$3:$N$397,4),"")</f>
        <v>24</v>
      </c>
      <c r="D38" s="7">
        <f>IFERROR(C38/$C$42,"")</f>
        <v>1</v>
      </c>
    </row>
    <row r="39" spans="1:4" x14ac:dyDescent="0.2">
      <c r="A39" s="41"/>
      <c r="B39" s="5" t="s">
        <v>83</v>
      </c>
      <c r="C39" s="6">
        <f>IFERROR(COUNTIF(Textual!$N$3:$N$397,3),"")</f>
        <v>0</v>
      </c>
      <c r="D39" s="7">
        <f>IFERROR(C39/$C$42,"")</f>
        <v>0</v>
      </c>
    </row>
    <row r="40" spans="1:4" x14ac:dyDescent="0.2">
      <c r="A40" s="41"/>
      <c r="B40" s="5" t="s">
        <v>84</v>
      </c>
      <c r="C40" s="6">
        <f>IFERROR(COUNTIF(Textual!$N$3:$N$397,2),"")</f>
        <v>0</v>
      </c>
      <c r="D40" s="7">
        <f>IFERROR(C40/$C$42,"")</f>
        <v>0</v>
      </c>
    </row>
    <row r="41" spans="1:4" x14ac:dyDescent="0.2">
      <c r="A41" s="8" t="s">
        <v>89</v>
      </c>
      <c r="B41" s="5" t="s">
        <v>85</v>
      </c>
      <c r="C41" s="6">
        <f>IFERROR(COUNTIF(Textual!$N$3:$N$397,1),"")</f>
        <v>0</v>
      </c>
      <c r="D41" s="7">
        <f>IFERROR(C41/$C$42,"")</f>
        <v>0</v>
      </c>
    </row>
    <row r="42" spans="1:4" x14ac:dyDescent="0.2">
      <c r="A42" s="9">
        <f>SUM(C38*4+C39*3+C40*2+C41*1)/C42</f>
        <v>4</v>
      </c>
      <c r="B42" s="10" t="s">
        <v>86</v>
      </c>
      <c r="C42" s="6">
        <f>SUM(C38:C41)</f>
        <v>24</v>
      </c>
      <c r="D42" s="7">
        <f>SUM(D38:D41)</f>
        <v>1</v>
      </c>
    </row>
    <row r="43" spans="1:4" s="2" customFormat="1" x14ac:dyDescent="0.2">
      <c r="A43" s="11"/>
      <c r="B43" s="12"/>
      <c r="C43" s="13"/>
      <c r="D43" s="14"/>
    </row>
    <row r="44" spans="1:4" x14ac:dyDescent="0.2">
      <c r="A44" s="40" t="s">
        <v>45</v>
      </c>
      <c r="B44" s="5" t="s">
        <v>82</v>
      </c>
      <c r="C44" s="6">
        <f>IFERROR(COUNTIF(Textual!$O$3:$O$397,4),"")</f>
        <v>27</v>
      </c>
      <c r="D44" s="7">
        <f>IFERROR(C44/$C$48,"")</f>
        <v>0.84375</v>
      </c>
    </row>
    <row r="45" spans="1:4" x14ac:dyDescent="0.2">
      <c r="A45" s="41"/>
      <c r="B45" s="5" t="s">
        <v>83</v>
      </c>
      <c r="C45" s="6">
        <f>IFERROR(COUNTIF(Textual!$O$3:$O$397,3),"")</f>
        <v>3</v>
      </c>
      <c r="D45" s="7">
        <f>IFERROR(C45/$C$48,"")</f>
        <v>9.375E-2</v>
      </c>
    </row>
    <row r="46" spans="1:4" x14ac:dyDescent="0.2">
      <c r="A46" s="41"/>
      <c r="B46" s="5" t="s">
        <v>84</v>
      </c>
      <c r="C46" s="6">
        <f>IFERROR(COUNTIF(Textual!$O$3:$O$397,2),"")</f>
        <v>2</v>
      </c>
      <c r="D46" s="7">
        <f>IFERROR(C46/$C$48,"")</f>
        <v>6.25E-2</v>
      </c>
    </row>
    <row r="47" spans="1:4" x14ac:dyDescent="0.2">
      <c r="A47" s="8" t="s">
        <v>89</v>
      </c>
      <c r="B47" s="5" t="s">
        <v>85</v>
      </c>
      <c r="C47" s="6">
        <f>IFERROR(COUNTIF(Textual!$O$3:$O$397,1),"")</f>
        <v>0</v>
      </c>
      <c r="D47" s="7">
        <f>IFERROR(C47/$C$48,"")</f>
        <v>0</v>
      </c>
    </row>
    <row r="48" spans="1:4" x14ac:dyDescent="0.2">
      <c r="A48" s="9">
        <f>SUM(C44*4+C45*3+C46*2+C47*1)/C48</f>
        <v>3.78125</v>
      </c>
      <c r="B48" s="10" t="s">
        <v>86</v>
      </c>
      <c r="C48" s="6">
        <f>SUM(C44:C47)</f>
        <v>32</v>
      </c>
      <c r="D48" s="7">
        <f>SUM(D44:D47)</f>
        <v>1</v>
      </c>
    </row>
    <row r="49" spans="1:4" s="2" customFormat="1" x14ac:dyDescent="0.2">
      <c r="A49" s="11"/>
      <c r="B49" s="12"/>
      <c r="C49" s="13"/>
      <c r="D49" s="14"/>
    </row>
    <row r="50" spans="1:4" x14ac:dyDescent="0.2">
      <c r="A50" s="38" t="s">
        <v>95</v>
      </c>
      <c r="B50" s="39"/>
      <c r="C50" s="36">
        <f>AVERAGE(A6,A12,A18,A24,A30,A36,A42,A48)</f>
        <v>3.87109375</v>
      </c>
      <c r="D50" s="37"/>
    </row>
    <row r="51" spans="1:4" x14ac:dyDescent="0.2">
      <c r="A51" s="11"/>
      <c r="B51" s="12"/>
      <c r="C51" s="13"/>
      <c r="D51" s="14"/>
    </row>
    <row r="52" spans="1:4" x14ac:dyDescent="0.2">
      <c r="A52" s="1" t="s">
        <v>33</v>
      </c>
      <c r="B52" s="2"/>
      <c r="C52" s="3" t="s">
        <v>80</v>
      </c>
      <c r="D52" s="3" t="s">
        <v>81</v>
      </c>
    </row>
    <row r="53" spans="1:4" x14ac:dyDescent="0.2">
      <c r="A53" s="40" t="s">
        <v>47</v>
      </c>
      <c r="B53" s="5" t="s">
        <v>82</v>
      </c>
      <c r="C53" s="6">
        <f>IFERROR(COUNTIF(Textual!$Q$3:$Q$397,4),"")</f>
        <v>30</v>
      </c>
      <c r="D53" s="7">
        <f>IFERROR(C53/$C$57,"")</f>
        <v>0.9375</v>
      </c>
    </row>
    <row r="54" spans="1:4" x14ac:dyDescent="0.2">
      <c r="A54" s="41"/>
      <c r="B54" s="5" t="s">
        <v>83</v>
      </c>
      <c r="C54" s="6">
        <f>IFERROR(COUNTIF(Textual!$Q$3:$Q$397,3),"")</f>
        <v>2</v>
      </c>
      <c r="D54" s="7">
        <f>IFERROR(C54/$C$57,"")</f>
        <v>6.25E-2</v>
      </c>
    </row>
    <row r="55" spans="1:4" x14ac:dyDescent="0.2">
      <c r="A55" s="41"/>
      <c r="B55" s="5" t="s">
        <v>84</v>
      </c>
      <c r="C55" s="6">
        <f>IFERROR(COUNTIF(Textual!$Q$3:$Q$397,2),"")</f>
        <v>0</v>
      </c>
      <c r="D55" s="7">
        <f>IFERROR(C55/$C$57,"")</f>
        <v>0</v>
      </c>
    </row>
    <row r="56" spans="1:4" x14ac:dyDescent="0.2">
      <c r="A56" s="8" t="s">
        <v>89</v>
      </c>
      <c r="B56" s="5" t="s">
        <v>85</v>
      </c>
      <c r="C56" s="6">
        <f>IFERROR(COUNTIF(Textual!$Q$3:$Q$397,1),"")</f>
        <v>0</v>
      </c>
      <c r="D56" s="7">
        <f>IFERROR(C56/$C$57,"")</f>
        <v>0</v>
      </c>
    </row>
    <row r="57" spans="1:4" x14ac:dyDescent="0.2">
      <c r="A57" s="9">
        <f>SUM(C53*4+C54*3+C55*2+C56*1)/$C$57</f>
        <v>3.9375</v>
      </c>
      <c r="B57" s="10" t="s">
        <v>86</v>
      </c>
      <c r="C57" s="6">
        <f>SUM(C53:C56)</f>
        <v>32</v>
      </c>
      <c r="D57" s="7">
        <f>SUM(D53:D56)</f>
        <v>1</v>
      </c>
    </row>
    <row r="58" spans="1:4" s="2" customFormat="1" x14ac:dyDescent="0.2">
      <c r="A58" s="11"/>
      <c r="B58" s="12"/>
      <c r="C58" s="13"/>
      <c r="D58" s="14"/>
    </row>
    <row r="59" spans="1:4" x14ac:dyDescent="0.2">
      <c r="A59" s="40" t="s">
        <v>48</v>
      </c>
      <c r="B59" s="5" t="s">
        <v>82</v>
      </c>
      <c r="C59" s="6">
        <f>IFERROR(COUNTIF(Textual!$R$3:$R$397,4),"")</f>
        <v>28</v>
      </c>
      <c r="D59" s="7">
        <f>IFERROR(C59/$C$63,"")</f>
        <v>0.875</v>
      </c>
    </row>
    <row r="60" spans="1:4" x14ac:dyDescent="0.2">
      <c r="A60" s="41"/>
      <c r="B60" s="5" t="s">
        <v>83</v>
      </c>
      <c r="C60" s="6">
        <f>IFERROR(COUNTIF(Textual!$R$3:$R$397,3),"")</f>
        <v>4</v>
      </c>
      <c r="D60" s="7">
        <f>IFERROR(C60/$C$63,"")</f>
        <v>0.125</v>
      </c>
    </row>
    <row r="61" spans="1:4" x14ac:dyDescent="0.2">
      <c r="A61" s="41"/>
      <c r="B61" s="5" t="s">
        <v>84</v>
      </c>
      <c r="C61" s="6">
        <f>IFERROR(COUNTIF(Textual!$R$3:$R$397,2),"")</f>
        <v>0</v>
      </c>
      <c r="D61" s="7">
        <f>IFERROR(C61/$C$63,"")</f>
        <v>0</v>
      </c>
    </row>
    <row r="62" spans="1:4" x14ac:dyDescent="0.2">
      <c r="A62" s="8" t="s">
        <v>89</v>
      </c>
      <c r="B62" s="5" t="s">
        <v>85</v>
      </c>
      <c r="C62" s="6">
        <f>IFERROR(COUNTIF(Textual!$R$3:$R$397,1),"")</f>
        <v>0</v>
      </c>
      <c r="D62" s="7">
        <f>IFERROR(C62/$C$63,"")</f>
        <v>0</v>
      </c>
    </row>
    <row r="63" spans="1:4" x14ac:dyDescent="0.2">
      <c r="A63" s="9">
        <f>SUM(C59*4+C60*3+C61*2+C62*1)/$C$63</f>
        <v>3.875</v>
      </c>
      <c r="B63" s="10" t="s">
        <v>86</v>
      </c>
      <c r="C63" s="6">
        <f>SUM(C59:C62)</f>
        <v>32</v>
      </c>
      <c r="D63" s="7">
        <f>SUM(D59:D62)</f>
        <v>1</v>
      </c>
    </row>
    <row r="64" spans="1:4" s="2" customFormat="1" x14ac:dyDescent="0.2">
      <c r="A64" s="11"/>
      <c r="B64" s="12"/>
      <c r="C64" s="13"/>
      <c r="D64" s="14"/>
    </row>
    <row r="65" spans="1:4" x14ac:dyDescent="0.2">
      <c r="A65" s="40" t="s">
        <v>49</v>
      </c>
      <c r="B65" s="5" t="s">
        <v>82</v>
      </c>
      <c r="C65" s="6">
        <f>IFERROR(COUNTIF(Textual!$S$3:$S$397,4),"")</f>
        <v>30</v>
      </c>
      <c r="D65" s="7">
        <f>IFERROR(C65/$C$69,"")</f>
        <v>0.9375</v>
      </c>
    </row>
    <row r="66" spans="1:4" x14ac:dyDescent="0.2">
      <c r="A66" s="41"/>
      <c r="B66" s="5" t="s">
        <v>83</v>
      </c>
      <c r="C66" s="6">
        <f>IFERROR(COUNTIF(Textual!$S$3:$S$397,3),"")</f>
        <v>2</v>
      </c>
      <c r="D66" s="7">
        <f>IFERROR(C66/$C$69,"")</f>
        <v>6.25E-2</v>
      </c>
    </row>
    <row r="67" spans="1:4" x14ac:dyDescent="0.2">
      <c r="A67" s="41"/>
      <c r="B67" s="5" t="s">
        <v>84</v>
      </c>
      <c r="C67" s="6">
        <f>IFERROR(COUNTIF(Textual!$S$3:$S$397,2),"")</f>
        <v>0</v>
      </c>
      <c r="D67" s="7">
        <f>IFERROR(C67/$C$69,"")</f>
        <v>0</v>
      </c>
    </row>
    <row r="68" spans="1:4" x14ac:dyDescent="0.2">
      <c r="A68" s="8" t="s">
        <v>89</v>
      </c>
      <c r="B68" s="5" t="s">
        <v>85</v>
      </c>
      <c r="C68" s="6">
        <f>IFERROR(COUNTIF(Textual!$S$3:$S$397,1),"")</f>
        <v>0</v>
      </c>
      <c r="D68" s="7">
        <f>IFERROR(C68/$C$69,"")</f>
        <v>0</v>
      </c>
    </row>
    <row r="69" spans="1:4" x14ac:dyDescent="0.2">
      <c r="A69" s="9">
        <f>SUM(C65*4+C66*3+C67*2+C68*1)/$C$69</f>
        <v>3.9375</v>
      </c>
      <c r="B69" s="10" t="s">
        <v>86</v>
      </c>
      <c r="C69" s="6">
        <f>SUM(C65:C68)</f>
        <v>32</v>
      </c>
      <c r="D69" s="7">
        <f>SUM(D65:D68)</f>
        <v>1</v>
      </c>
    </row>
    <row r="70" spans="1:4" s="2" customFormat="1" x14ac:dyDescent="0.2">
      <c r="A70" s="11"/>
      <c r="B70" s="12"/>
      <c r="C70" s="13"/>
      <c r="D70" s="14"/>
    </row>
    <row r="71" spans="1:4" x14ac:dyDescent="0.2">
      <c r="A71" s="40" t="s">
        <v>50</v>
      </c>
      <c r="B71" s="5" t="s">
        <v>82</v>
      </c>
      <c r="C71" s="6">
        <f>IFERROR(COUNTIF(Textual!$T$3:$T$397,4),"")</f>
        <v>29</v>
      </c>
      <c r="D71" s="7">
        <f>IFERROR(C71/$C$75,"")</f>
        <v>0.90625</v>
      </c>
    </row>
    <row r="72" spans="1:4" x14ac:dyDescent="0.2">
      <c r="A72" s="41"/>
      <c r="B72" s="5" t="s">
        <v>83</v>
      </c>
      <c r="C72" s="6">
        <f>IFERROR(COUNTIF(Textual!$T$3:$T$397,3),"")</f>
        <v>2</v>
      </c>
      <c r="D72" s="7">
        <f>IFERROR(C72/$C$75,"")</f>
        <v>6.25E-2</v>
      </c>
    </row>
    <row r="73" spans="1:4" x14ac:dyDescent="0.2">
      <c r="A73" s="41"/>
      <c r="B73" s="5" t="s">
        <v>84</v>
      </c>
      <c r="C73" s="6">
        <f>IFERROR(COUNTIF(Textual!$T$3:$T$397,2),"")</f>
        <v>1</v>
      </c>
      <c r="D73" s="7">
        <f>IFERROR(C73/$C$75,"")</f>
        <v>3.125E-2</v>
      </c>
    </row>
    <row r="74" spans="1:4" x14ac:dyDescent="0.2">
      <c r="A74" s="8" t="s">
        <v>89</v>
      </c>
      <c r="B74" s="5" t="s">
        <v>85</v>
      </c>
      <c r="C74" s="6">
        <f>IFERROR(COUNTIF(Textual!$T$3:$T$397,1),"")</f>
        <v>0</v>
      </c>
      <c r="D74" s="7">
        <f>IFERROR(C74/$C$75,"")</f>
        <v>0</v>
      </c>
    </row>
    <row r="75" spans="1:4" x14ac:dyDescent="0.2">
      <c r="A75" s="9">
        <f>SUM(C71*4+C72*3+C73*2+C74*1)/$C$75</f>
        <v>3.875</v>
      </c>
      <c r="B75" s="10" t="s">
        <v>86</v>
      </c>
      <c r="C75" s="6">
        <f>SUM(C71:C74)</f>
        <v>32</v>
      </c>
      <c r="D75" s="7">
        <f>SUM(D71:D74)</f>
        <v>1</v>
      </c>
    </row>
    <row r="76" spans="1:4" s="2" customFormat="1" x14ac:dyDescent="0.2">
      <c r="A76" s="11"/>
      <c r="B76" s="12"/>
      <c r="C76" s="13"/>
      <c r="D76" s="14"/>
    </row>
    <row r="77" spans="1:4" x14ac:dyDescent="0.2">
      <c r="A77" s="40" t="s">
        <v>51</v>
      </c>
      <c r="B77" s="5" t="s">
        <v>82</v>
      </c>
      <c r="C77" s="6">
        <f>IFERROR(COUNTIF(Textual!$U$3:$U$397,4),"")</f>
        <v>24</v>
      </c>
      <c r="D77" s="7">
        <f>IFERROR(C77/$C$81,"")</f>
        <v>0.96</v>
      </c>
    </row>
    <row r="78" spans="1:4" x14ac:dyDescent="0.2">
      <c r="A78" s="41"/>
      <c r="B78" s="5" t="s">
        <v>83</v>
      </c>
      <c r="C78" s="6">
        <f>IFERROR(COUNTIF(Textual!$U$3:$U$397,3),"")</f>
        <v>1</v>
      </c>
      <c r="D78" s="7">
        <f t="shared" ref="D78:D80" si="1">IFERROR(C78/$C$81,"")</f>
        <v>0.04</v>
      </c>
    </row>
    <row r="79" spans="1:4" x14ac:dyDescent="0.2">
      <c r="A79" s="41"/>
      <c r="B79" s="5" t="s">
        <v>84</v>
      </c>
      <c r="C79" s="6">
        <f>IFERROR(COUNTIF(Textual!$U$3:$U$397,2),"")</f>
        <v>0</v>
      </c>
      <c r="D79" s="7">
        <f t="shared" si="1"/>
        <v>0</v>
      </c>
    </row>
    <row r="80" spans="1:4" x14ac:dyDescent="0.2">
      <c r="A80" s="8" t="s">
        <v>89</v>
      </c>
      <c r="B80" s="5" t="s">
        <v>85</v>
      </c>
      <c r="C80" s="6">
        <f>IFERROR(COUNTIF(Textual!$U$3:$U$397,1),"")</f>
        <v>0</v>
      </c>
      <c r="D80" s="7">
        <f t="shared" si="1"/>
        <v>0</v>
      </c>
    </row>
    <row r="81" spans="1:4" x14ac:dyDescent="0.2">
      <c r="A81" s="9">
        <f>SUM(C77*4+C78*3+C79*2+C80*1)/C81</f>
        <v>3.96</v>
      </c>
      <c r="B81" s="10" t="s">
        <v>86</v>
      </c>
      <c r="C81" s="6">
        <f>SUM(C77:C80)</f>
        <v>25</v>
      </c>
      <c r="D81" s="7">
        <f>SUM(D77:D80)</f>
        <v>1</v>
      </c>
    </row>
    <row r="82" spans="1:4" s="2" customFormat="1" x14ac:dyDescent="0.2">
      <c r="A82" s="11"/>
      <c r="B82" s="12"/>
      <c r="C82" s="13"/>
      <c r="D82" s="14"/>
    </row>
    <row r="83" spans="1:4" x14ac:dyDescent="0.2">
      <c r="A83" s="38" t="s">
        <v>96</v>
      </c>
      <c r="B83" s="39"/>
      <c r="C83" s="36">
        <f>AVERAGE(A57,A63,A69,A75,A81)</f>
        <v>3.9170000000000003</v>
      </c>
      <c r="D83" s="37"/>
    </row>
    <row r="84" spans="1:4" x14ac:dyDescent="0.2">
      <c r="A84" s="11"/>
      <c r="B84" s="12"/>
      <c r="C84" s="13"/>
      <c r="D84" s="14"/>
    </row>
    <row r="85" spans="1:4" x14ac:dyDescent="0.2">
      <c r="A85" s="1" t="s">
        <v>72</v>
      </c>
      <c r="B85" s="2"/>
      <c r="C85" s="3" t="s">
        <v>80</v>
      </c>
      <c r="D85" s="3" t="s">
        <v>81</v>
      </c>
    </row>
    <row r="86" spans="1:4" x14ac:dyDescent="0.2">
      <c r="A86" s="40" t="s">
        <v>52</v>
      </c>
      <c r="B86" s="5" t="s">
        <v>82</v>
      </c>
      <c r="C86" s="6">
        <f>IFERROR(COUNTIF(Textual!$W$3:$W$397,4),"")</f>
        <v>31</v>
      </c>
      <c r="D86" s="7">
        <f>IFERROR(C86/$C$90,"")</f>
        <v>0.96875</v>
      </c>
    </row>
    <row r="87" spans="1:4" x14ac:dyDescent="0.2">
      <c r="A87" s="41"/>
      <c r="B87" s="5" t="s">
        <v>83</v>
      </c>
      <c r="C87" s="6">
        <f>IFERROR(COUNTIF(Textual!$W$3:$W$397,3),"")</f>
        <v>1</v>
      </c>
      <c r="D87" s="7">
        <f>IFERROR(C87/$C$90,"")</f>
        <v>3.125E-2</v>
      </c>
    </row>
    <row r="88" spans="1:4" x14ac:dyDescent="0.2">
      <c r="A88" s="41"/>
      <c r="B88" s="5" t="s">
        <v>84</v>
      </c>
      <c r="C88" s="6">
        <f>IFERROR(COUNTIF(Textual!$W$3:$W$397,2),"")</f>
        <v>0</v>
      </c>
      <c r="D88" s="7">
        <f>IFERROR(C88/$C$90,"")</f>
        <v>0</v>
      </c>
    </row>
    <row r="89" spans="1:4" x14ac:dyDescent="0.2">
      <c r="A89" s="8" t="s">
        <v>89</v>
      </c>
      <c r="B89" s="5" t="s">
        <v>85</v>
      </c>
      <c r="C89" s="6">
        <f>IFERROR(COUNTIF(Textual!$W$3:$W$397,1),"")</f>
        <v>0</v>
      </c>
      <c r="D89" s="7">
        <f>IFERROR(C89/$C$90,"")</f>
        <v>0</v>
      </c>
    </row>
    <row r="90" spans="1:4" x14ac:dyDescent="0.2">
      <c r="A90" s="9">
        <f>SUM(C86*4+C87*3+C88*2+C89*1)/C90</f>
        <v>3.96875</v>
      </c>
      <c r="B90" s="10" t="s">
        <v>86</v>
      </c>
      <c r="C90" s="6">
        <f>SUM(C86:C89)</f>
        <v>32</v>
      </c>
      <c r="D90" s="7">
        <f>SUM(D86:D89)</f>
        <v>1</v>
      </c>
    </row>
    <row r="91" spans="1:4" s="2" customFormat="1" x14ac:dyDescent="0.2">
      <c r="A91" s="11"/>
      <c r="B91" s="12"/>
      <c r="C91" s="13"/>
      <c r="D91" s="14"/>
    </row>
    <row r="92" spans="1:4" x14ac:dyDescent="0.2">
      <c r="A92" s="40" t="s">
        <v>53</v>
      </c>
      <c r="B92" s="5" t="s">
        <v>82</v>
      </c>
      <c r="C92" s="6">
        <f>IFERROR(COUNTIF(Textual!$X$3:$X$397,4),"")</f>
        <v>30</v>
      </c>
      <c r="D92" s="7">
        <f>IFERROR(C92/$C$96,"")</f>
        <v>0.9375</v>
      </c>
    </row>
    <row r="93" spans="1:4" x14ac:dyDescent="0.2">
      <c r="A93" s="41"/>
      <c r="B93" s="5" t="s">
        <v>83</v>
      </c>
      <c r="C93" s="6">
        <f>IFERROR(COUNTIF(Textual!$X$3:$X$397,3),"")</f>
        <v>2</v>
      </c>
      <c r="D93" s="7">
        <f>IFERROR(C93/$C$96,"")</f>
        <v>6.25E-2</v>
      </c>
    </row>
    <row r="94" spans="1:4" x14ac:dyDescent="0.2">
      <c r="A94" s="41"/>
      <c r="B94" s="5" t="s">
        <v>84</v>
      </c>
      <c r="C94" s="6">
        <f>IFERROR(COUNTIF(Textual!$X$3:$X$397,2),"")</f>
        <v>0</v>
      </c>
      <c r="D94" s="7">
        <f>IFERROR(C94/$C$96,"")</f>
        <v>0</v>
      </c>
    </row>
    <row r="95" spans="1:4" x14ac:dyDescent="0.2">
      <c r="A95" s="8" t="s">
        <v>89</v>
      </c>
      <c r="B95" s="5" t="s">
        <v>85</v>
      </c>
      <c r="C95" s="6">
        <f>IFERROR(COUNTIF(Textual!$X$3:$X$397,1),"")</f>
        <v>0</v>
      </c>
      <c r="D95" s="7">
        <f>IFERROR(C95/$C$96,"")</f>
        <v>0</v>
      </c>
    </row>
    <row r="96" spans="1:4" x14ac:dyDescent="0.2">
      <c r="A96" s="9">
        <f>SUM(C92*4+C93*3+C94*2+C95*1)/C96</f>
        <v>3.9375</v>
      </c>
      <c r="B96" s="10" t="s">
        <v>86</v>
      </c>
      <c r="C96" s="6">
        <f>SUM(C92:C95)</f>
        <v>32</v>
      </c>
      <c r="D96" s="7">
        <f>SUM(D92:D95)</f>
        <v>1</v>
      </c>
    </row>
    <row r="97" spans="1:4" s="2" customFormat="1" x14ac:dyDescent="0.2">
      <c r="A97" s="11"/>
      <c r="B97" s="12"/>
      <c r="C97" s="13"/>
      <c r="D97" s="14"/>
    </row>
    <row r="98" spans="1:4" x14ac:dyDescent="0.2">
      <c r="A98" s="1" t="s">
        <v>72</v>
      </c>
      <c r="B98" s="2"/>
      <c r="C98" s="3" t="s">
        <v>80</v>
      </c>
      <c r="D98" s="3" t="s">
        <v>81</v>
      </c>
    </row>
    <row r="99" spans="1:4" x14ac:dyDescent="0.2">
      <c r="A99" s="40" t="s">
        <v>54</v>
      </c>
      <c r="B99" s="5" t="s">
        <v>82</v>
      </c>
      <c r="C99" s="6">
        <f>IFERROR(COUNTIF(Textual!$Y$3:$Y$397,4),"")</f>
        <v>29</v>
      </c>
      <c r="D99" s="7">
        <f>IFERROR(C99/$C$103,"")</f>
        <v>0.90625</v>
      </c>
    </row>
    <row r="100" spans="1:4" x14ac:dyDescent="0.2">
      <c r="A100" s="41"/>
      <c r="B100" s="5" t="s">
        <v>83</v>
      </c>
      <c r="C100" s="6">
        <f>IFERROR(COUNTIF(Textual!$Y$3:$Y$397,3),"")</f>
        <v>3</v>
      </c>
      <c r="D100" s="7">
        <f>IFERROR(C100/$C$103,"")</f>
        <v>9.375E-2</v>
      </c>
    </row>
    <row r="101" spans="1:4" x14ac:dyDescent="0.2">
      <c r="A101" s="41"/>
      <c r="B101" s="5" t="s">
        <v>84</v>
      </c>
      <c r="C101" s="6">
        <f>IFERROR(COUNTIF(Textual!$Y$3:$Y$397,2),"")</f>
        <v>0</v>
      </c>
      <c r="D101" s="7">
        <f>IFERROR(C101/$C$103,"")</f>
        <v>0</v>
      </c>
    </row>
    <row r="102" spans="1:4" x14ac:dyDescent="0.2">
      <c r="A102" s="8" t="s">
        <v>89</v>
      </c>
      <c r="B102" s="5" t="s">
        <v>85</v>
      </c>
      <c r="C102" s="6">
        <f>IFERROR(COUNTIF(Textual!$Y$3:$Y$397,1),"")</f>
        <v>0</v>
      </c>
      <c r="D102" s="7">
        <f>IFERROR(C102/$C$103,"")</f>
        <v>0</v>
      </c>
    </row>
    <row r="103" spans="1:4" x14ac:dyDescent="0.2">
      <c r="A103" s="9">
        <f>SUM(C99*4+C100*3+C101*2+C102*1)/C103</f>
        <v>3.90625</v>
      </c>
      <c r="B103" s="10" t="s">
        <v>86</v>
      </c>
      <c r="C103" s="6">
        <f>SUM(C99:C102)</f>
        <v>32</v>
      </c>
      <c r="D103" s="7">
        <f>SUM(D99:D102)</f>
        <v>1</v>
      </c>
    </row>
    <row r="104" spans="1:4" s="2" customFormat="1" x14ac:dyDescent="0.2">
      <c r="A104" s="11"/>
      <c r="B104" s="12"/>
      <c r="C104" s="13"/>
      <c r="D104" s="14"/>
    </row>
    <row r="105" spans="1:4" x14ac:dyDescent="0.2">
      <c r="A105" s="40" t="s">
        <v>55</v>
      </c>
      <c r="B105" s="5" t="s">
        <v>82</v>
      </c>
      <c r="C105" s="6">
        <f>IFERROR(COUNTIF(Textual!$Z$3:$Z$397,4),"")</f>
        <v>32</v>
      </c>
      <c r="D105" s="7">
        <f>IFERROR(C105/$C$109,"")</f>
        <v>1</v>
      </c>
    </row>
    <row r="106" spans="1:4" x14ac:dyDescent="0.2">
      <c r="A106" s="41"/>
      <c r="B106" s="5" t="s">
        <v>83</v>
      </c>
      <c r="C106" s="6">
        <f>IFERROR(COUNTIF(Textual!$Z$3:$Z$397,3),"")</f>
        <v>0</v>
      </c>
      <c r="D106" s="7">
        <f>IFERROR(C106/$C$109,"")</f>
        <v>0</v>
      </c>
    </row>
    <row r="107" spans="1:4" x14ac:dyDescent="0.2">
      <c r="A107" s="41"/>
      <c r="B107" s="5" t="s">
        <v>84</v>
      </c>
      <c r="C107" s="6">
        <f>IFERROR(COUNTIF(Textual!$Z$3:$Z$397,2),"")</f>
        <v>0</v>
      </c>
      <c r="D107" s="7">
        <f>IFERROR(C107/$C$109,"")</f>
        <v>0</v>
      </c>
    </row>
    <row r="108" spans="1:4" x14ac:dyDescent="0.2">
      <c r="A108" s="8" t="s">
        <v>89</v>
      </c>
      <c r="B108" s="5" t="s">
        <v>85</v>
      </c>
      <c r="C108" s="6">
        <f>IFERROR(COUNTIF(Textual!$Z$3:$Z$397,1),"")</f>
        <v>0</v>
      </c>
      <c r="D108" s="7">
        <f>IFERROR(C108/$C$109,"")</f>
        <v>0</v>
      </c>
    </row>
    <row r="109" spans="1:4" x14ac:dyDescent="0.2">
      <c r="A109" s="9">
        <f>SUM(C105*4+C106*3+C107*2+C108*1)/C109</f>
        <v>4</v>
      </c>
      <c r="B109" s="10" t="s">
        <v>86</v>
      </c>
      <c r="C109" s="6">
        <f>SUM(C105:C108)</f>
        <v>32</v>
      </c>
      <c r="D109" s="7">
        <f>SUM(D105:D108)</f>
        <v>1</v>
      </c>
    </row>
    <row r="110" spans="1:4" s="2" customFormat="1" x14ac:dyDescent="0.2">
      <c r="A110" s="11"/>
      <c r="B110" s="12"/>
      <c r="C110" s="13"/>
      <c r="D110" s="14"/>
    </row>
    <row r="111" spans="1:4" x14ac:dyDescent="0.2">
      <c r="A111" s="40" t="s">
        <v>56</v>
      </c>
      <c r="B111" s="5" t="s">
        <v>82</v>
      </c>
      <c r="C111" s="6">
        <f>IFERROR(COUNTIF(Textual!$AA$3:$AA$397,4),"")</f>
        <v>32</v>
      </c>
      <c r="D111" s="7">
        <f>IFERROR(C111/$C$115,"")</f>
        <v>1</v>
      </c>
    </row>
    <row r="112" spans="1:4" x14ac:dyDescent="0.2">
      <c r="A112" s="41"/>
      <c r="B112" s="5" t="s">
        <v>83</v>
      </c>
      <c r="C112" s="6">
        <f>IFERROR(COUNTIF(Textual!$AA$3:$AA$397,3),"")</f>
        <v>0</v>
      </c>
      <c r="D112" s="7">
        <f>IFERROR(C112/$C$115,"")</f>
        <v>0</v>
      </c>
    </row>
    <row r="113" spans="1:4" x14ac:dyDescent="0.2">
      <c r="A113" s="41"/>
      <c r="B113" s="5" t="s">
        <v>84</v>
      </c>
      <c r="C113" s="6">
        <f>IFERROR(COUNTIF(Textual!$AA$3:$AA$397,2),"")</f>
        <v>0</v>
      </c>
      <c r="D113" s="7">
        <f>IFERROR(C113/$C$115,"")</f>
        <v>0</v>
      </c>
    </row>
    <row r="114" spans="1:4" x14ac:dyDescent="0.2">
      <c r="A114" s="8" t="s">
        <v>89</v>
      </c>
      <c r="B114" s="5" t="s">
        <v>85</v>
      </c>
      <c r="C114" s="6">
        <f>IFERROR(COUNTIF(Textual!$AA$3:$AA$397,1),"")</f>
        <v>0</v>
      </c>
      <c r="D114" s="7">
        <f>IFERROR(C114/$C$115,"")</f>
        <v>0</v>
      </c>
    </row>
    <row r="115" spans="1:4" x14ac:dyDescent="0.2">
      <c r="A115" s="9">
        <f>SUM(C111*4+C112*3+C113*2+C114*1)/C115</f>
        <v>4</v>
      </c>
      <c r="B115" s="10" t="s">
        <v>86</v>
      </c>
      <c r="C115" s="6">
        <f>SUM(C111:C114)</f>
        <v>32</v>
      </c>
      <c r="D115" s="7">
        <f>SUM(D111:D114)</f>
        <v>1</v>
      </c>
    </row>
    <row r="116" spans="1:4" s="2" customFormat="1" x14ac:dyDescent="0.2">
      <c r="A116" s="11"/>
      <c r="B116" s="12"/>
      <c r="C116" s="13"/>
      <c r="D116" s="14"/>
    </row>
    <row r="117" spans="1:4" x14ac:dyDescent="0.2">
      <c r="A117" s="38" t="s">
        <v>97</v>
      </c>
      <c r="B117" s="39"/>
      <c r="C117" s="36">
        <f>AVERAGE(A90,A96,A103,A109,A115)</f>
        <v>3.9624999999999999</v>
      </c>
      <c r="D117" s="37"/>
    </row>
    <row r="118" spans="1:4" x14ac:dyDescent="0.2">
      <c r="A118" s="11"/>
      <c r="B118" s="12"/>
      <c r="C118" s="13"/>
      <c r="D118" s="14"/>
    </row>
    <row r="119" spans="1:4" x14ac:dyDescent="0.2">
      <c r="A119" s="1" t="s">
        <v>74</v>
      </c>
      <c r="B119" s="2"/>
      <c r="C119" s="3" t="s">
        <v>80</v>
      </c>
      <c r="D119" s="3" t="s">
        <v>81</v>
      </c>
    </row>
    <row r="120" spans="1:4" x14ac:dyDescent="0.2">
      <c r="A120" s="40" t="s">
        <v>57</v>
      </c>
      <c r="B120" s="5" t="s">
        <v>82</v>
      </c>
      <c r="C120" s="6">
        <f>IFERROR(COUNTIF(Textual!$AC$3:$AC$397,4),"")</f>
        <v>32</v>
      </c>
      <c r="D120" s="7">
        <f>IFERROR(C120/$C$124,"")</f>
        <v>1</v>
      </c>
    </row>
    <row r="121" spans="1:4" x14ac:dyDescent="0.2">
      <c r="A121" s="41"/>
      <c r="B121" s="5" t="s">
        <v>83</v>
      </c>
      <c r="C121" s="6">
        <f>IFERROR(COUNTIF(Textual!$AC$3:$AC$397,3),"")</f>
        <v>0</v>
      </c>
      <c r="D121" s="7">
        <f>IFERROR(C121/$C$124,"")</f>
        <v>0</v>
      </c>
    </row>
    <row r="122" spans="1:4" x14ac:dyDescent="0.2">
      <c r="A122" s="41"/>
      <c r="B122" s="5" t="s">
        <v>84</v>
      </c>
      <c r="C122" s="6">
        <f>IFERROR(COUNTIF(Textual!$AC$3:$AC$397,2),"")</f>
        <v>0</v>
      </c>
      <c r="D122" s="7">
        <f>IFERROR(C122/$C$124,"")</f>
        <v>0</v>
      </c>
    </row>
    <row r="123" spans="1:4" x14ac:dyDescent="0.2">
      <c r="A123" s="8" t="s">
        <v>89</v>
      </c>
      <c r="B123" s="5" t="s">
        <v>85</v>
      </c>
      <c r="C123" s="6">
        <f>IFERROR(COUNTIF(Textual!$AC$3:$AC$397,1),"")</f>
        <v>0</v>
      </c>
      <c r="D123" s="7">
        <f>IFERROR(C123/$C$124,"")</f>
        <v>0</v>
      </c>
    </row>
    <row r="124" spans="1:4" x14ac:dyDescent="0.2">
      <c r="A124" s="9">
        <f>SUM(C120*4+C121*3+C122*2+C123*1)/C124</f>
        <v>4</v>
      </c>
      <c r="B124" s="10" t="s">
        <v>86</v>
      </c>
      <c r="C124" s="6">
        <f>SUM(C120:C123)</f>
        <v>32</v>
      </c>
      <c r="D124" s="7">
        <f>SUM(D120:D123)</f>
        <v>1</v>
      </c>
    </row>
    <row r="125" spans="1:4" s="2" customFormat="1" x14ac:dyDescent="0.2">
      <c r="A125" s="11"/>
      <c r="B125" s="12"/>
      <c r="C125" s="13"/>
      <c r="D125" s="14"/>
    </row>
    <row r="126" spans="1:4" x14ac:dyDescent="0.2">
      <c r="A126" s="40" t="s">
        <v>58</v>
      </c>
      <c r="B126" s="5" t="s">
        <v>82</v>
      </c>
      <c r="C126" s="6">
        <f>IFERROR(COUNTIF(Textual!$AD$3:$AD$397,4),"")</f>
        <v>31</v>
      </c>
      <c r="D126" s="7">
        <f>IFERROR(C126/$C$130,"")</f>
        <v>0.96875</v>
      </c>
    </row>
    <row r="127" spans="1:4" x14ac:dyDescent="0.2">
      <c r="A127" s="41"/>
      <c r="B127" s="5" t="s">
        <v>83</v>
      </c>
      <c r="C127" s="6">
        <f>IFERROR(COUNTIF(Textual!$AD$3:$AD$397,3),"")</f>
        <v>1</v>
      </c>
      <c r="D127" s="7">
        <f>IFERROR(C127/$C$130,"")</f>
        <v>3.125E-2</v>
      </c>
    </row>
    <row r="128" spans="1:4" x14ac:dyDescent="0.2">
      <c r="A128" s="41"/>
      <c r="B128" s="5" t="s">
        <v>84</v>
      </c>
      <c r="C128" s="6">
        <f>IFERROR(COUNTIF(Textual!$AD$3:$AD$397,2),"")</f>
        <v>0</v>
      </c>
      <c r="D128" s="7">
        <f>IFERROR(C128/$C$130,"")</f>
        <v>0</v>
      </c>
    </row>
    <row r="129" spans="1:4" x14ac:dyDescent="0.2">
      <c r="A129" s="8" t="s">
        <v>89</v>
      </c>
      <c r="B129" s="5" t="s">
        <v>85</v>
      </c>
      <c r="C129" s="6">
        <f>IFERROR(COUNTIF(Textual!$AD$3:$AD$397,1),"")</f>
        <v>0</v>
      </c>
      <c r="D129" s="7">
        <f>IFERROR(C129/$C$130,"")</f>
        <v>0</v>
      </c>
    </row>
    <row r="130" spans="1:4" x14ac:dyDescent="0.2">
      <c r="A130" s="9">
        <f>SUM(C126*4+C127*3+C128*2+C129*1)/C130</f>
        <v>3.96875</v>
      </c>
      <c r="B130" s="10" t="s">
        <v>86</v>
      </c>
      <c r="C130" s="6">
        <f>SUM(C126:C129)</f>
        <v>32</v>
      </c>
      <c r="D130" s="7">
        <f>SUM(D126:D129)</f>
        <v>1</v>
      </c>
    </row>
    <row r="131" spans="1:4" s="2" customFormat="1" x14ac:dyDescent="0.2">
      <c r="A131" s="11"/>
      <c r="B131" s="12"/>
      <c r="C131" s="13"/>
      <c r="D131" s="14"/>
    </row>
    <row r="132" spans="1:4" x14ac:dyDescent="0.2">
      <c r="A132" s="40" t="s">
        <v>8</v>
      </c>
      <c r="B132" s="5" t="s">
        <v>82</v>
      </c>
      <c r="C132" s="6">
        <f>IFERROR(COUNTIF(Textual!$AE$3:$AE$397,4),"")</f>
        <v>32</v>
      </c>
      <c r="D132" s="7">
        <f>IFERROR(C132/$C$136,"")</f>
        <v>1</v>
      </c>
    </row>
    <row r="133" spans="1:4" x14ac:dyDescent="0.2">
      <c r="A133" s="41"/>
      <c r="B133" s="5" t="s">
        <v>83</v>
      </c>
      <c r="C133" s="6">
        <f>IFERROR(COUNTIF(Textual!$AE$3:$AE$397,3),"")</f>
        <v>0</v>
      </c>
      <c r="D133" s="7">
        <f>IFERROR(C133/$C$136,"")</f>
        <v>0</v>
      </c>
    </row>
    <row r="134" spans="1:4" x14ac:dyDescent="0.2">
      <c r="A134" s="41"/>
      <c r="B134" s="5" t="s">
        <v>84</v>
      </c>
      <c r="C134" s="6">
        <f>IFERROR(COUNTIF(Textual!$AE$3:$AE$397,2),"")</f>
        <v>0</v>
      </c>
      <c r="D134" s="7">
        <f>IFERROR(C134/$C$136,"")</f>
        <v>0</v>
      </c>
    </row>
    <row r="135" spans="1:4" x14ac:dyDescent="0.2">
      <c r="A135" s="8" t="s">
        <v>89</v>
      </c>
      <c r="B135" s="5" t="s">
        <v>85</v>
      </c>
      <c r="C135" s="6">
        <f>IFERROR(COUNTIF(Textual!$AE$3:$AE$397,1),"")</f>
        <v>0</v>
      </c>
      <c r="D135" s="7">
        <f>IFERROR(C135/$C$136,"")</f>
        <v>0</v>
      </c>
    </row>
    <row r="136" spans="1:4" x14ac:dyDescent="0.2">
      <c r="A136" s="9">
        <f>SUM(C132*4+C133*3+C134*2+C135*1)/C136</f>
        <v>4</v>
      </c>
      <c r="B136" s="10" t="s">
        <v>86</v>
      </c>
      <c r="C136" s="6">
        <f>SUM(C132:C135)</f>
        <v>32</v>
      </c>
      <c r="D136" s="7">
        <f>SUM(D132:D135)</f>
        <v>1</v>
      </c>
    </row>
    <row r="137" spans="1:4" s="2" customFormat="1" x14ac:dyDescent="0.2">
      <c r="A137" s="11"/>
      <c r="B137" s="12"/>
      <c r="C137" s="13"/>
      <c r="D137" s="14"/>
    </row>
    <row r="138" spans="1:4" x14ac:dyDescent="0.2">
      <c r="A138" s="40" t="s">
        <v>59</v>
      </c>
      <c r="B138" s="5" t="s">
        <v>82</v>
      </c>
      <c r="C138" s="6">
        <f>IFERROR(COUNTIF(Textual!$AF$3:$AF$397,4),"")</f>
        <v>32</v>
      </c>
      <c r="D138" s="7">
        <f>IFERROR(C138/$C$142,"")</f>
        <v>1</v>
      </c>
    </row>
    <row r="139" spans="1:4" x14ac:dyDescent="0.2">
      <c r="A139" s="41"/>
      <c r="B139" s="5" t="s">
        <v>83</v>
      </c>
      <c r="C139" s="6">
        <f>IFERROR(COUNTIF(Textual!$AF$3:$AF$397,3),"")</f>
        <v>0</v>
      </c>
      <c r="D139" s="7">
        <f>IFERROR(C139/$C$142,"")</f>
        <v>0</v>
      </c>
    </row>
    <row r="140" spans="1:4" x14ac:dyDescent="0.2">
      <c r="A140" s="41"/>
      <c r="B140" s="5" t="s">
        <v>84</v>
      </c>
      <c r="C140" s="6">
        <f>IFERROR(COUNTIF(Textual!$AF$3:$AF$397,2),"")</f>
        <v>0</v>
      </c>
      <c r="D140" s="7">
        <f>IFERROR(C140/$C$142,"")</f>
        <v>0</v>
      </c>
    </row>
    <row r="141" spans="1:4" x14ac:dyDescent="0.2">
      <c r="A141" s="8" t="s">
        <v>89</v>
      </c>
      <c r="B141" s="5" t="s">
        <v>85</v>
      </c>
      <c r="C141" s="6">
        <f>IFERROR(COUNTIF(Textual!$AF$3:$AF$397,1),"")</f>
        <v>0</v>
      </c>
      <c r="D141" s="7">
        <f>IFERROR(C141/$C$142,"")</f>
        <v>0</v>
      </c>
    </row>
    <row r="142" spans="1:4" x14ac:dyDescent="0.2">
      <c r="A142" s="9">
        <f>SUM(C138*4+C139*3+C140*2+C141*1)/C142</f>
        <v>4</v>
      </c>
      <c r="B142" s="10" t="s">
        <v>86</v>
      </c>
      <c r="C142" s="6">
        <f>SUM(C138:C141)</f>
        <v>32</v>
      </c>
      <c r="D142" s="7">
        <f>SUM(D138:D141)</f>
        <v>1</v>
      </c>
    </row>
    <row r="143" spans="1:4" s="2" customFormat="1" x14ac:dyDescent="0.2">
      <c r="A143" s="11"/>
      <c r="B143" s="12"/>
      <c r="C143" s="13"/>
      <c r="D143" s="14"/>
    </row>
    <row r="144" spans="1:4" x14ac:dyDescent="0.2">
      <c r="A144" s="38" t="s">
        <v>98</v>
      </c>
      <c r="B144" s="39"/>
      <c r="C144" s="36">
        <f>AVERAGE(A124,A130,A136,A142)</f>
        <v>3.9921875</v>
      </c>
      <c r="D144" s="37"/>
    </row>
    <row r="145" spans="1:4" x14ac:dyDescent="0.2">
      <c r="A145" s="11"/>
      <c r="B145" s="12"/>
      <c r="C145" s="13"/>
      <c r="D145" s="14"/>
    </row>
    <row r="146" spans="1:4" x14ac:dyDescent="0.2">
      <c r="A146" s="1" t="s">
        <v>34</v>
      </c>
      <c r="B146" s="2"/>
      <c r="C146" s="3" t="s">
        <v>80</v>
      </c>
      <c r="D146" s="3" t="s">
        <v>81</v>
      </c>
    </row>
    <row r="147" spans="1:4" x14ac:dyDescent="0.2">
      <c r="A147" s="40" t="s">
        <v>10</v>
      </c>
      <c r="B147" s="5" t="s">
        <v>82</v>
      </c>
      <c r="C147" s="6">
        <f>IFERROR(COUNTIF(Textual!$AH$3:$AH$397,4),"")</f>
        <v>29</v>
      </c>
      <c r="D147" s="7">
        <f>IFERROR(C147/$C$151,"")</f>
        <v>0.93548387096774188</v>
      </c>
    </row>
    <row r="148" spans="1:4" x14ac:dyDescent="0.2">
      <c r="A148" s="41"/>
      <c r="B148" s="5" t="s">
        <v>83</v>
      </c>
      <c r="C148" s="6">
        <f>IFERROR(COUNTIF(Textual!$AH$3:$AH$397,3),"")</f>
        <v>2</v>
      </c>
      <c r="D148" s="7">
        <f t="shared" ref="D148:D150" si="2">IFERROR(C148/$C$151,"")</f>
        <v>6.4516129032258063E-2</v>
      </c>
    </row>
    <row r="149" spans="1:4" x14ac:dyDescent="0.2">
      <c r="A149" s="41"/>
      <c r="B149" s="5" t="s">
        <v>84</v>
      </c>
      <c r="C149" s="6">
        <f>IFERROR(COUNTIF(Textual!$AH$3:$AH$397,2),"")</f>
        <v>0</v>
      </c>
      <c r="D149" s="7">
        <f t="shared" si="2"/>
        <v>0</v>
      </c>
    </row>
    <row r="150" spans="1:4" x14ac:dyDescent="0.2">
      <c r="A150" s="8" t="s">
        <v>89</v>
      </c>
      <c r="B150" s="5" t="s">
        <v>85</v>
      </c>
      <c r="C150" s="6">
        <f>IFERROR(COUNTIF(Textual!$AH$3:$AH$397,1),"")</f>
        <v>0</v>
      </c>
      <c r="D150" s="7">
        <f t="shared" si="2"/>
        <v>0</v>
      </c>
    </row>
    <row r="151" spans="1:4" x14ac:dyDescent="0.2">
      <c r="A151" s="9">
        <f>SUM(C147*4+C148*3+C149*2+C150*1)/C151</f>
        <v>3.935483870967742</v>
      </c>
      <c r="B151" s="10" t="s">
        <v>86</v>
      </c>
      <c r="C151" s="6">
        <f>SUM(C147:C150)</f>
        <v>31</v>
      </c>
      <c r="D151" s="7">
        <f>SUM(D147:D150)</f>
        <v>1</v>
      </c>
    </row>
    <row r="152" spans="1:4" s="2" customFormat="1" x14ac:dyDescent="0.2">
      <c r="A152" s="11"/>
      <c r="B152" s="12"/>
      <c r="C152" s="13"/>
      <c r="D152" s="14"/>
    </row>
    <row r="153" spans="1:4" x14ac:dyDescent="0.2">
      <c r="A153" s="40" t="s">
        <v>11</v>
      </c>
      <c r="B153" s="5" t="s">
        <v>82</v>
      </c>
      <c r="C153" s="6">
        <f>IFERROR(COUNTIF(Textual!$AI$3:$AI$397,4),"")</f>
        <v>29</v>
      </c>
      <c r="D153" s="7">
        <f>IFERROR(C153/$C$157,"")</f>
        <v>0.93548387096774188</v>
      </c>
    </row>
    <row r="154" spans="1:4" x14ac:dyDescent="0.2">
      <c r="A154" s="41"/>
      <c r="B154" s="5" t="s">
        <v>83</v>
      </c>
      <c r="C154" s="6">
        <f>IFERROR(COUNTIF(Textual!$AI$3:$AI$397,3),"")</f>
        <v>2</v>
      </c>
      <c r="D154" s="7">
        <f t="shared" ref="D154:D156" si="3">IFERROR(C154/$C$157,"")</f>
        <v>6.4516129032258063E-2</v>
      </c>
    </row>
    <row r="155" spans="1:4" x14ac:dyDescent="0.2">
      <c r="A155" s="41"/>
      <c r="B155" s="5" t="s">
        <v>84</v>
      </c>
      <c r="C155" s="6">
        <f>IFERROR(COUNTIF(Textual!$AI$3:$AI$397,2),"")</f>
        <v>0</v>
      </c>
      <c r="D155" s="7">
        <f t="shared" si="3"/>
        <v>0</v>
      </c>
    </row>
    <row r="156" spans="1:4" x14ac:dyDescent="0.2">
      <c r="A156" s="8" t="s">
        <v>89</v>
      </c>
      <c r="B156" s="5" t="s">
        <v>85</v>
      </c>
      <c r="C156" s="6">
        <f>IFERROR(COUNTIF(Textual!$AI$3:$AI$397,1),"")</f>
        <v>0</v>
      </c>
      <c r="D156" s="7">
        <f t="shared" si="3"/>
        <v>0</v>
      </c>
    </row>
    <row r="157" spans="1:4" x14ac:dyDescent="0.2">
      <c r="A157" s="9">
        <f>SUM(C153*4+C154*3+C155*2+C156*1)/C157</f>
        <v>3.935483870967742</v>
      </c>
      <c r="B157" s="10" t="s">
        <v>86</v>
      </c>
      <c r="C157" s="6">
        <f>SUM(C153:C156)</f>
        <v>31</v>
      </c>
      <c r="D157" s="7">
        <f>SUM(D153:D156)</f>
        <v>1</v>
      </c>
    </row>
    <row r="158" spans="1:4" s="2" customFormat="1" x14ac:dyDescent="0.2">
      <c r="A158" s="11"/>
      <c r="B158" s="12"/>
      <c r="C158" s="13"/>
      <c r="D158" s="14"/>
    </row>
    <row r="159" spans="1:4" x14ac:dyDescent="0.2">
      <c r="A159" s="40" t="s">
        <v>8</v>
      </c>
      <c r="B159" s="5" t="s">
        <v>82</v>
      </c>
      <c r="C159" s="6">
        <f>IFERROR(COUNTIF(Textual!$AJ$3:$AJ$397,4),"")</f>
        <v>31</v>
      </c>
      <c r="D159" s="7">
        <f>IFERROR(C159/$C$163,"")</f>
        <v>1</v>
      </c>
    </row>
    <row r="160" spans="1:4" x14ac:dyDescent="0.2">
      <c r="A160" s="41"/>
      <c r="B160" s="5" t="s">
        <v>83</v>
      </c>
      <c r="C160" s="6">
        <f>IFERROR(COUNTIF(Textual!$AJ$3:$AJ$397,3),"")</f>
        <v>0</v>
      </c>
      <c r="D160" s="7">
        <f t="shared" ref="D160:D162" si="4">IFERROR(C160/$C$163,"")</f>
        <v>0</v>
      </c>
    </row>
    <row r="161" spans="1:4" x14ac:dyDescent="0.2">
      <c r="A161" s="41"/>
      <c r="B161" s="5" t="s">
        <v>84</v>
      </c>
      <c r="C161" s="6">
        <f>IFERROR(COUNTIF(Textual!$AJ$3:$AJ$397,2),"")</f>
        <v>0</v>
      </c>
      <c r="D161" s="7">
        <f t="shared" si="4"/>
        <v>0</v>
      </c>
    </row>
    <row r="162" spans="1:4" x14ac:dyDescent="0.2">
      <c r="A162" s="8" t="s">
        <v>89</v>
      </c>
      <c r="B162" s="5" t="s">
        <v>85</v>
      </c>
      <c r="C162" s="6">
        <f>IFERROR(COUNTIF(Textual!$AJ$3:$AJ$397,1),"")</f>
        <v>0</v>
      </c>
      <c r="D162" s="7">
        <f t="shared" si="4"/>
        <v>0</v>
      </c>
    </row>
    <row r="163" spans="1:4" x14ac:dyDescent="0.2">
      <c r="A163" s="9">
        <f>SUM(C159*4+C160*3+C161*2+C162*1)/C163</f>
        <v>4</v>
      </c>
      <c r="B163" s="10" t="s">
        <v>86</v>
      </c>
      <c r="C163" s="6">
        <f>SUM(C159:C162)</f>
        <v>31</v>
      </c>
      <c r="D163" s="7">
        <f>SUM(D159:D162)</f>
        <v>1</v>
      </c>
    </row>
    <row r="164" spans="1:4" s="2" customFormat="1" x14ac:dyDescent="0.2">
      <c r="A164" s="11"/>
      <c r="B164" s="12"/>
      <c r="C164" s="13"/>
      <c r="D164" s="14"/>
    </row>
    <row r="165" spans="1:4" x14ac:dyDescent="0.2">
      <c r="A165" s="40" t="s">
        <v>12</v>
      </c>
      <c r="B165" s="5" t="s">
        <v>82</v>
      </c>
      <c r="C165" s="6">
        <f>IFERROR(COUNTIF(Textual!$AK$3:$AK$397,4),"")</f>
        <v>30</v>
      </c>
      <c r="D165" s="7">
        <f>IFERROR(C165/$C$169,"")</f>
        <v>0.967741935483871</v>
      </c>
    </row>
    <row r="166" spans="1:4" x14ac:dyDescent="0.2">
      <c r="A166" s="41"/>
      <c r="B166" s="5" t="s">
        <v>83</v>
      </c>
      <c r="C166" s="6">
        <f>IFERROR(COUNTIF(Textual!$AK$3:$AK$397,3),"")</f>
        <v>1</v>
      </c>
      <c r="D166" s="7">
        <f t="shared" ref="D166:D168" si="5">IFERROR(C166/$C$6,"")</f>
        <v>3.125E-2</v>
      </c>
    </row>
    <row r="167" spans="1:4" x14ac:dyDescent="0.2">
      <c r="A167" s="41"/>
      <c r="B167" s="5" t="s">
        <v>84</v>
      </c>
      <c r="C167" s="6">
        <f>IFERROR(COUNTIF(Textual!$AK$3:$AK$397,2),"")</f>
        <v>0</v>
      </c>
      <c r="D167" s="7">
        <f t="shared" si="5"/>
        <v>0</v>
      </c>
    </row>
    <row r="168" spans="1:4" x14ac:dyDescent="0.2">
      <c r="A168" s="8" t="s">
        <v>89</v>
      </c>
      <c r="B168" s="5" t="s">
        <v>85</v>
      </c>
      <c r="C168" s="6">
        <f>IFERROR(COUNTIF(Textual!$AK$3:$AK$397,1),"")</f>
        <v>0</v>
      </c>
      <c r="D168" s="7">
        <f t="shared" si="5"/>
        <v>0</v>
      </c>
    </row>
    <row r="169" spans="1:4" x14ac:dyDescent="0.2">
      <c r="A169" s="9">
        <f>SUM(C165*4+C166*3+C167*2+C168*1)/C169</f>
        <v>3.967741935483871</v>
      </c>
      <c r="B169" s="10" t="s">
        <v>86</v>
      </c>
      <c r="C169" s="6">
        <f>SUM(C165:C168)</f>
        <v>31</v>
      </c>
      <c r="D169" s="7">
        <f>SUM(D165:D168)</f>
        <v>0.998991935483871</v>
      </c>
    </row>
    <row r="170" spans="1:4" s="2" customFormat="1" x14ac:dyDescent="0.2">
      <c r="A170" s="11"/>
      <c r="B170" s="12"/>
      <c r="C170" s="13"/>
      <c r="D170" s="14"/>
    </row>
    <row r="171" spans="1:4" x14ac:dyDescent="0.2">
      <c r="A171" s="38" t="s">
        <v>99</v>
      </c>
      <c r="B171" s="39"/>
      <c r="C171" s="36">
        <f>AVERAGE(A151,A157,A163,A169)</f>
        <v>3.959677419354839</v>
      </c>
      <c r="D171" s="37"/>
    </row>
    <row r="172" spans="1:4" x14ac:dyDescent="0.2">
      <c r="A172" s="11"/>
      <c r="B172" s="12"/>
      <c r="C172" s="13"/>
      <c r="D172" s="14"/>
    </row>
    <row r="173" spans="1:4" x14ac:dyDescent="0.2">
      <c r="A173" s="1" t="s">
        <v>9</v>
      </c>
      <c r="B173" s="2"/>
      <c r="C173" s="3" t="s">
        <v>80</v>
      </c>
      <c r="D173" s="3" t="s">
        <v>81</v>
      </c>
    </row>
    <row r="174" spans="1:4" x14ac:dyDescent="0.2">
      <c r="A174" s="40" t="s">
        <v>60</v>
      </c>
      <c r="B174" s="5" t="s">
        <v>76</v>
      </c>
      <c r="C174" s="6">
        <f>IFERROR(COUNTIF(Numerical!$AL$3:$AL$410,4),"")</f>
        <v>29</v>
      </c>
      <c r="D174" s="7">
        <f>IFERROR(C174/$C$178,"")</f>
        <v>0.90625</v>
      </c>
    </row>
    <row r="175" spans="1:4" x14ac:dyDescent="0.2">
      <c r="A175" s="41"/>
      <c r="B175" s="5" t="s">
        <v>77</v>
      </c>
      <c r="C175" s="6">
        <f>IFERROR(COUNTIF(Numerical!$AL$3:$AL$410,3),"")</f>
        <v>3</v>
      </c>
      <c r="D175" s="7">
        <f>IFERROR(C175/$C$178,"")</f>
        <v>9.375E-2</v>
      </c>
    </row>
    <row r="176" spans="1:4" x14ac:dyDescent="0.2">
      <c r="A176" s="41"/>
      <c r="B176" s="5" t="s">
        <v>101</v>
      </c>
      <c r="C176" s="6">
        <f>IFERROR(COUNTIF(Numerical!$AL$3:$AL$410,2),"")</f>
        <v>0</v>
      </c>
      <c r="D176" s="7">
        <f t="shared" ref="D176:D177" si="6">IFERROR(C176/$C$178,"")</f>
        <v>0</v>
      </c>
    </row>
    <row r="177" spans="1:4" x14ac:dyDescent="0.2">
      <c r="A177" s="8" t="s">
        <v>89</v>
      </c>
      <c r="B177" s="5" t="s">
        <v>87</v>
      </c>
      <c r="C177" s="6">
        <f>IFERROR(COUNTIF(Numerical!$AL$3:$AL$410,1),"")</f>
        <v>0</v>
      </c>
      <c r="D177" s="7">
        <f t="shared" si="6"/>
        <v>0</v>
      </c>
    </row>
    <row r="178" spans="1:4" x14ac:dyDescent="0.2">
      <c r="A178" s="9">
        <f>SUM(C174*4+C175*3+C176*2+C177*1)/C178</f>
        <v>3.90625</v>
      </c>
      <c r="B178" s="10" t="s">
        <v>86</v>
      </c>
      <c r="C178" s="6">
        <f>SUM(C174:C177)</f>
        <v>32</v>
      </c>
      <c r="D178" s="7">
        <f>SUM(D174:D177)</f>
        <v>1</v>
      </c>
    </row>
    <row r="179" spans="1:4" s="2" customFormat="1" x14ac:dyDescent="0.2">
      <c r="A179" s="11"/>
      <c r="B179" s="12"/>
      <c r="C179" s="13"/>
      <c r="D179" s="14"/>
    </row>
    <row r="180" spans="1:4" x14ac:dyDescent="0.2">
      <c r="A180" s="40" t="s">
        <v>61</v>
      </c>
      <c r="B180" s="5" t="s">
        <v>78</v>
      </c>
      <c r="C180" s="6">
        <f>IFERROR(COUNTIF(Numerical!$AM$3:$AM$410,4),"")</f>
        <v>29</v>
      </c>
      <c r="D180" s="7">
        <f>IFERROR(C180/$C$184,"")</f>
        <v>0.90625</v>
      </c>
    </row>
    <row r="181" spans="1:4" x14ac:dyDescent="0.2">
      <c r="A181" s="41"/>
      <c r="B181" s="5" t="s">
        <v>102</v>
      </c>
      <c r="C181" s="6">
        <f>IFERROR(COUNTIF(Numerical!$AM$3:$AM$410,3),"")</f>
        <v>3</v>
      </c>
      <c r="D181" s="7">
        <f t="shared" ref="D181:D183" si="7">IFERROR(C181/$C$184,"")</f>
        <v>9.375E-2</v>
      </c>
    </row>
    <row r="182" spans="1:4" ht="25.5" x14ac:dyDescent="0.2">
      <c r="A182" s="41"/>
      <c r="B182" s="5" t="s">
        <v>88</v>
      </c>
      <c r="C182" s="6">
        <f>IFERROR(COUNTIF(Numerical!$AM$3:$AM$410,2),"")</f>
        <v>0</v>
      </c>
      <c r="D182" s="7">
        <f t="shared" si="7"/>
        <v>0</v>
      </c>
    </row>
    <row r="183" spans="1:4" x14ac:dyDescent="0.2">
      <c r="A183" s="8" t="s">
        <v>89</v>
      </c>
      <c r="B183" s="5" t="s">
        <v>103</v>
      </c>
      <c r="C183" s="6">
        <f>IFERROR(COUNTIF(Numerical!$AM$3:$AM$410,1),"")</f>
        <v>0</v>
      </c>
      <c r="D183" s="7">
        <f t="shared" si="7"/>
        <v>0</v>
      </c>
    </row>
    <row r="184" spans="1:4" x14ac:dyDescent="0.2">
      <c r="A184" s="9">
        <f>SUM(C180*4+C181*3+C182*2+C183*1)/C184</f>
        <v>3.90625</v>
      </c>
      <c r="B184" s="10" t="s">
        <v>86</v>
      </c>
      <c r="C184" s="6">
        <f>SUM(C180:C183)</f>
        <v>32</v>
      </c>
      <c r="D184" s="7">
        <f>SUM(D180:D183)</f>
        <v>1</v>
      </c>
    </row>
    <row r="185" spans="1:4" s="2" customFormat="1" x14ac:dyDescent="0.2">
      <c r="A185" s="11"/>
      <c r="B185" s="12"/>
      <c r="C185" s="13"/>
      <c r="D185" s="14"/>
    </row>
    <row r="186" spans="1:4" x14ac:dyDescent="0.2">
      <c r="A186" s="40" t="s">
        <v>62</v>
      </c>
      <c r="B186" s="5" t="s">
        <v>93</v>
      </c>
      <c r="C186" s="6">
        <f>IFERROR(COUNTIF(Numerical!$AN$3:$AN$410,4),"")</f>
        <v>30</v>
      </c>
      <c r="D186" s="7">
        <f>IFERROR(C186/$C$190,"")</f>
        <v>0.9375</v>
      </c>
    </row>
    <row r="187" spans="1:4" x14ac:dyDescent="0.2">
      <c r="A187" s="41"/>
      <c r="B187" s="5" t="s">
        <v>91</v>
      </c>
      <c r="C187" s="6">
        <f>IFERROR(COUNTIF(Numerical!$AN$3:$AN$410,3),"")</f>
        <v>2</v>
      </c>
      <c r="D187" s="7">
        <f t="shared" ref="D187:D190" si="8">IFERROR(C187/$C$190,"")</f>
        <v>6.25E-2</v>
      </c>
    </row>
    <row r="188" spans="1:4" x14ac:dyDescent="0.2">
      <c r="A188" s="41"/>
      <c r="B188" s="5" t="s">
        <v>92</v>
      </c>
      <c r="C188" s="6">
        <f>IFERROR(COUNTIF(Numerical!$AN$3:$AN$410,2),"")</f>
        <v>0</v>
      </c>
      <c r="D188" s="7">
        <f t="shared" si="8"/>
        <v>0</v>
      </c>
    </row>
    <row r="189" spans="1:4" x14ac:dyDescent="0.2">
      <c r="A189" s="8" t="s">
        <v>89</v>
      </c>
      <c r="B189" s="5" t="s">
        <v>90</v>
      </c>
      <c r="C189" s="6">
        <f>IFERROR(COUNTIF(Numerical!$AN$3:$AN$410,1),"")</f>
        <v>0</v>
      </c>
      <c r="D189" s="7">
        <f t="shared" si="8"/>
        <v>0</v>
      </c>
    </row>
    <row r="190" spans="1:4" x14ac:dyDescent="0.2">
      <c r="A190" s="9">
        <f>SUM(C186*4+C187*3+C188*2+C189*1)/C190</f>
        <v>3.9375</v>
      </c>
      <c r="B190" s="10" t="s">
        <v>86</v>
      </c>
      <c r="C190" s="6">
        <f>SUM(C186:C189)</f>
        <v>32</v>
      </c>
      <c r="D190" s="7">
        <f t="shared" si="8"/>
        <v>1</v>
      </c>
    </row>
    <row r="192" spans="1:4" x14ac:dyDescent="0.2">
      <c r="A192" s="38" t="s">
        <v>100</v>
      </c>
      <c r="B192" s="39"/>
      <c r="C192" s="36">
        <f>AVERAGE(A178,A184,A190)</f>
        <v>3.9166666666666665</v>
      </c>
      <c r="D192" s="37"/>
    </row>
    <row r="193" spans="1:4" x14ac:dyDescent="0.2">
      <c r="A193" s="11"/>
      <c r="B193" s="12"/>
      <c r="C193" s="13"/>
      <c r="D193" s="14"/>
    </row>
  </sheetData>
  <sheetProtection sheet="1" objects="1" scenarios="1"/>
  <mergeCells count="41">
    <mergeCell ref="A2:A4"/>
    <mergeCell ref="A8:A10"/>
    <mergeCell ref="A14:A16"/>
    <mergeCell ref="A20:A22"/>
    <mergeCell ref="A26:A28"/>
    <mergeCell ref="A32:A34"/>
    <mergeCell ref="A38:A40"/>
    <mergeCell ref="A44:A46"/>
    <mergeCell ref="A53:A55"/>
    <mergeCell ref="A59:A61"/>
    <mergeCell ref="A120:A122"/>
    <mergeCell ref="A126:A128"/>
    <mergeCell ref="A65:A67"/>
    <mergeCell ref="A71:A73"/>
    <mergeCell ref="A77:A79"/>
    <mergeCell ref="A86:A88"/>
    <mergeCell ref="A92:A94"/>
    <mergeCell ref="A132:A134"/>
    <mergeCell ref="A138:A140"/>
    <mergeCell ref="A147:A149"/>
    <mergeCell ref="A153:A155"/>
    <mergeCell ref="A159:A161"/>
    <mergeCell ref="C50:D50"/>
    <mergeCell ref="A83:B83"/>
    <mergeCell ref="C83:D83"/>
    <mergeCell ref="A117:B117"/>
    <mergeCell ref="C117:D117"/>
    <mergeCell ref="A50:B50"/>
    <mergeCell ref="A99:A101"/>
    <mergeCell ref="A105:A107"/>
    <mergeCell ref="A111:A113"/>
    <mergeCell ref="C144:D144"/>
    <mergeCell ref="A171:B171"/>
    <mergeCell ref="C171:D171"/>
    <mergeCell ref="A192:B192"/>
    <mergeCell ref="C192:D192"/>
    <mergeCell ref="A165:A167"/>
    <mergeCell ref="A174:A176"/>
    <mergeCell ref="A180:A182"/>
    <mergeCell ref="A186:A188"/>
    <mergeCell ref="A144:B144"/>
  </mergeCells>
  <printOptions horizontalCentered="1"/>
  <pageMargins left="0.25" right="0.25" top="1.5" bottom="0.5" header="0.5" footer="0.25"/>
  <pageSetup orientation="portrait" r:id="rId1"/>
  <headerFooter alignWithMargins="0">
    <oddHeader>&amp;C&amp;"MS Sans Serif,Bold Italic"&amp;10SOUTHWESTERN OK STATE UNIVERSITY&amp;"MS Sans Serif,Bold"
UNIVERSITY SUPERVISOR EVALUATION OF TEACHER CANDIDATE
&amp;"MS Sans Serif,Bold Italic"Unit Summative Evaluation&amp;"MS Sans Serif,Bold"
Spring 2019</oddHeader>
    <oddFooter>&amp;C&amp;"MS Sans Serif,Bold"4 Target, 3 Acceptable, 2 Acceptable, 1 Unacceptable, NR=Did Not Observe</oddFooter>
  </headerFooter>
  <rowBreaks count="3" manualBreakCount="3">
    <brk id="51" max="16383" man="1"/>
    <brk id="97" max="16383" man="1"/>
    <brk id="145"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O37"/>
  <sheetViews>
    <sheetView zoomScaleNormal="100" workbookViewId="0">
      <selection activeCell="B3" sqref="B3"/>
    </sheetView>
  </sheetViews>
  <sheetFormatPr defaultColWidth="10.6640625" defaultRowHeight="10.5" x14ac:dyDescent="0.15"/>
  <cols>
    <col min="1" max="1" width="3.1640625" style="26" bestFit="1" customWidth="1"/>
    <col min="2" max="2" width="15.33203125" style="20" bestFit="1" customWidth="1"/>
    <col min="3" max="3" width="18.5" style="20" bestFit="1" customWidth="1"/>
    <col min="4" max="4" width="31" style="20" bestFit="1" customWidth="1"/>
    <col min="5" max="5" width="22.83203125" style="20" bestFit="1" customWidth="1"/>
    <col min="6" max="6" width="13.5" style="21" bestFit="1" customWidth="1"/>
    <col min="7" max="7" width="45.5" style="20" bestFit="1" customWidth="1"/>
    <col min="8" max="8" width="11" style="19" customWidth="1"/>
    <col min="9" max="9" width="8.6640625" style="19" customWidth="1"/>
    <col min="10" max="10" width="12.83203125" style="19" customWidth="1"/>
    <col min="11" max="11" width="10.83203125" style="19" customWidth="1"/>
    <col min="12" max="12" width="9.83203125" style="19" customWidth="1"/>
    <col min="13" max="13" width="12.33203125" style="19" customWidth="1"/>
    <col min="14" max="14" width="15.6640625" style="19" customWidth="1"/>
    <col min="15" max="15" width="11.5" style="19" customWidth="1"/>
    <col min="16" max="16" width="65.6640625" style="20" customWidth="1"/>
    <col min="17" max="17" width="11.83203125" style="19" customWidth="1"/>
    <col min="18" max="18" width="10.83203125" style="19" customWidth="1"/>
    <col min="19" max="19" width="12.6640625" style="19" customWidth="1"/>
    <col min="20" max="20" width="13.6640625" style="19" customWidth="1"/>
    <col min="21" max="21" width="10.6640625" style="19" customWidth="1"/>
    <col min="22" max="22" width="100.6640625" style="22" customWidth="1"/>
    <col min="23" max="23" width="10.83203125" style="19" customWidth="1"/>
    <col min="24" max="24" width="12" style="19" customWidth="1"/>
    <col min="25" max="25" width="15.1640625" style="19" customWidth="1"/>
    <col min="26" max="26" width="12.5" style="19" customWidth="1"/>
    <col min="27" max="27" width="9.5" style="19" customWidth="1"/>
    <col min="28" max="28" width="100.6640625" style="22" customWidth="1"/>
    <col min="29" max="29" width="14.33203125" style="19" customWidth="1"/>
    <col min="30" max="30" width="15.1640625" style="19" customWidth="1"/>
    <col min="31" max="31" width="13.83203125" style="19" customWidth="1"/>
    <col min="32" max="32" width="12.83203125" style="19" customWidth="1"/>
    <col min="33" max="33" width="105.6640625" style="22" customWidth="1"/>
    <col min="34" max="34" width="10.83203125" style="19" customWidth="1"/>
    <col min="35" max="35" width="14.1640625" style="19" customWidth="1"/>
    <col min="36" max="36" width="14" style="19" customWidth="1"/>
    <col min="37" max="37" width="14.5" style="19" customWidth="1"/>
    <col min="38" max="38" width="50.6640625" style="22" customWidth="1"/>
    <col min="39" max="41" width="20.6640625" style="20" customWidth="1"/>
    <col min="42" max="237" width="10.6640625" style="25"/>
    <col min="238" max="238" width="3.1640625" style="25" bestFit="1" customWidth="1"/>
    <col min="239" max="239" width="23.1640625" style="25" bestFit="1" customWidth="1"/>
    <col min="240" max="240" width="21" style="25" customWidth="1"/>
    <col min="241" max="241" width="22" style="25" bestFit="1" customWidth="1"/>
    <col min="242" max="242" width="13.83203125" style="25" customWidth="1"/>
    <col min="243" max="243" width="16" style="25" bestFit="1" customWidth="1"/>
    <col min="244" max="244" width="35.6640625" style="25" bestFit="1" customWidth="1"/>
    <col min="245" max="245" width="10.83203125" style="25" customWidth="1"/>
    <col min="246" max="246" width="8.33203125" style="25" customWidth="1"/>
    <col min="247" max="247" width="13" style="25" customWidth="1"/>
    <col min="248" max="248" width="11" style="25" customWidth="1"/>
    <col min="249" max="249" width="9.83203125" style="25" customWidth="1"/>
    <col min="250" max="250" width="12.33203125" style="25" customWidth="1"/>
    <col min="251" max="251" width="15.33203125" style="25" customWidth="1"/>
    <col min="252" max="252" width="11.33203125" style="25" customWidth="1"/>
    <col min="253" max="253" width="16" style="25" customWidth="1"/>
    <col min="254" max="254" width="11.83203125" style="25" customWidth="1"/>
    <col min="255" max="255" width="10.83203125" style="25" customWidth="1"/>
    <col min="256" max="256" width="13.1640625" style="25" customWidth="1"/>
    <col min="257" max="257" width="13.6640625" style="25" customWidth="1"/>
    <col min="258" max="258" width="10.1640625" style="25" customWidth="1"/>
    <col min="259" max="259" width="16" style="25" customWidth="1"/>
    <col min="260" max="260" width="10.5" style="25" customWidth="1"/>
    <col min="261" max="261" width="11.83203125" style="25" customWidth="1"/>
    <col min="262" max="262" width="15.33203125" style="25" customWidth="1"/>
    <col min="263" max="263" width="12.5" style="25" customWidth="1"/>
    <col min="264" max="264" width="9.1640625" style="25" customWidth="1"/>
    <col min="265" max="265" width="16" style="25" customWidth="1"/>
    <col min="266" max="266" width="14.1640625" style="25" customWidth="1"/>
    <col min="267" max="267" width="15.1640625" style="25" customWidth="1"/>
    <col min="268" max="268" width="14.1640625" style="25" customWidth="1"/>
    <col min="269" max="269" width="12.6640625" style="25" customWidth="1"/>
    <col min="270" max="270" width="16" style="25" customWidth="1"/>
    <col min="271" max="271" width="11" style="25" customWidth="1"/>
    <col min="272" max="272" width="14.1640625" style="25" customWidth="1"/>
    <col min="273" max="273" width="14.5" style="25" customWidth="1"/>
    <col min="274" max="274" width="14.1640625" style="25" customWidth="1"/>
    <col min="275" max="278" width="16" style="25" customWidth="1"/>
    <col min="279" max="493" width="10.6640625" style="25"/>
    <col min="494" max="494" width="3.1640625" style="25" bestFit="1" customWidth="1"/>
    <col min="495" max="495" width="23.1640625" style="25" bestFit="1" customWidth="1"/>
    <col min="496" max="496" width="21" style="25" customWidth="1"/>
    <col min="497" max="497" width="22" style="25" bestFit="1" customWidth="1"/>
    <col min="498" max="498" width="13.83203125" style="25" customWidth="1"/>
    <col min="499" max="499" width="16" style="25" bestFit="1" customWidth="1"/>
    <col min="500" max="500" width="35.6640625" style="25" bestFit="1" customWidth="1"/>
    <col min="501" max="501" width="10.83203125" style="25" customWidth="1"/>
    <col min="502" max="502" width="8.33203125" style="25" customWidth="1"/>
    <col min="503" max="503" width="13" style="25" customWidth="1"/>
    <col min="504" max="504" width="11" style="25" customWidth="1"/>
    <col min="505" max="505" width="9.83203125" style="25" customWidth="1"/>
    <col min="506" max="506" width="12.33203125" style="25" customWidth="1"/>
    <col min="507" max="507" width="15.33203125" style="25" customWidth="1"/>
    <col min="508" max="508" width="11.33203125" style="25" customWidth="1"/>
    <col min="509" max="509" width="16" style="25" customWidth="1"/>
    <col min="510" max="510" width="11.83203125" style="25" customWidth="1"/>
    <col min="511" max="511" width="10.83203125" style="25" customWidth="1"/>
    <col min="512" max="512" width="13.1640625" style="25" customWidth="1"/>
    <col min="513" max="513" width="13.6640625" style="25" customWidth="1"/>
    <col min="514" max="514" width="10.1640625" style="25" customWidth="1"/>
    <col min="515" max="515" width="16" style="25" customWidth="1"/>
    <col min="516" max="516" width="10.5" style="25" customWidth="1"/>
    <col min="517" max="517" width="11.83203125" style="25" customWidth="1"/>
    <col min="518" max="518" width="15.33203125" style="25" customWidth="1"/>
    <col min="519" max="519" width="12.5" style="25" customWidth="1"/>
    <col min="520" max="520" width="9.1640625" style="25" customWidth="1"/>
    <col min="521" max="521" width="16" style="25" customWidth="1"/>
    <col min="522" max="522" width="14.1640625" style="25" customWidth="1"/>
    <col min="523" max="523" width="15.1640625" style="25" customWidth="1"/>
    <col min="524" max="524" width="14.1640625" style="25" customWidth="1"/>
    <col min="525" max="525" width="12.6640625" style="25" customWidth="1"/>
    <col min="526" max="526" width="16" style="25" customWidth="1"/>
    <col min="527" max="527" width="11" style="25" customWidth="1"/>
    <col min="528" max="528" width="14.1640625" style="25" customWidth="1"/>
    <col min="529" max="529" width="14.5" style="25" customWidth="1"/>
    <col min="530" max="530" width="14.1640625" style="25" customWidth="1"/>
    <col min="531" max="534" width="16" style="25" customWidth="1"/>
    <col min="535" max="749" width="10.6640625" style="25"/>
    <col min="750" max="750" width="3.1640625" style="25" bestFit="1" customWidth="1"/>
    <col min="751" max="751" width="23.1640625" style="25" bestFit="1" customWidth="1"/>
    <col min="752" max="752" width="21" style="25" customWidth="1"/>
    <col min="753" max="753" width="22" style="25" bestFit="1" customWidth="1"/>
    <col min="754" max="754" width="13.83203125" style="25" customWidth="1"/>
    <col min="755" max="755" width="16" style="25" bestFit="1" customWidth="1"/>
    <col min="756" max="756" width="35.6640625" style="25" bestFit="1" customWidth="1"/>
    <col min="757" max="757" width="10.83203125" style="25" customWidth="1"/>
    <col min="758" max="758" width="8.33203125" style="25" customWidth="1"/>
    <col min="759" max="759" width="13" style="25" customWidth="1"/>
    <col min="760" max="760" width="11" style="25" customWidth="1"/>
    <col min="761" max="761" width="9.83203125" style="25" customWidth="1"/>
    <col min="762" max="762" width="12.33203125" style="25" customWidth="1"/>
    <col min="763" max="763" width="15.33203125" style="25" customWidth="1"/>
    <col min="764" max="764" width="11.33203125" style="25" customWidth="1"/>
    <col min="765" max="765" width="16" style="25" customWidth="1"/>
    <col min="766" max="766" width="11.83203125" style="25" customWidth="1"/>
    <col min="767" max="767" width="10.83203125" style="25" customWidth="1"/>
    <col min="768" max="768" width="13.1640625" style="25" customWidth="1"/>
    <col min="769" max="769" width="13.6640625" style="25" customWidth="1"/>
    <col min="770" max="770" width="10.1640625" style="25" customWidth="1"/>
    <col min="771" max="771" width="16" style="25" customWidth="1"/>
    <col min="772" max="772" width="10.5" style="25" customWidth="1"/>
    <col min="773" max="773" width="11.83203125" style="25" customWidth="1"/>
    <col min="774" max="774" width="15.33203125" style="25" customWidth="1"/>
    <col min="775" max="775" width="12.5" style="25" customWidth="1"/>
    <col min="776" max="776" width="9.1640625" style="25" customWidth="1"/>
    <col min="777" max="777" width="16" style="25" customWidth="1"/>
    <col min="778" max="778" width="14.1640625" style="25" customWidth="1"/>
    <col min="779" max="779" width="15.1640625" style="25" customWidth="1"/>
    <col min="780" max="780" width="14.1640625" style="25" customWidth="1"/>
    <col min="781" max="781" width="12.6640625" style="25" customWidth="1"/>
    <col min="782" max="782" width="16" style="25" customWidth="1"/>
    <col min="783" max="783" width="11" style="25" customWidth="1"/>
    <col min="784" max="784" width="14.1640625" style="25" customWidth="1"/>
    <col min="785" max="785" width="14.5" style="25" customWidth="1"/>
    <col min="786" max="786" width="14.1640625" style="25" customWidth="1"/>
    <col min="787" max="790" width="16" style="25" customWidth="1"/>
    <col min="791" max="1005" width="10.6640625" style="25"/>
    <col min="1006" max="1006" width="3.1640625" style="25" bestFit="1" customWidth="1"/>
    <col min="1007" max="1007" width="23.1640625" style="25" bestFit="1" customWidth="1"/>
    <col min="1008" max="1008" width="21" style="25" customWidth="1"/>
    <col min="1009" max="1009" width="22" style="25" bestFit="1" customWidth="1"/>
    <col min="1010" max="1010" width="13.83203125" style="25" customWidth="1"/>
    <col min="1011" max="1011" width="16" style="25" bestFit="1" customWidth="1"/>
    <col min="1012" max="1012" width="35.6640625" style="25" bestFit="1" customWidth="1"/>
    <col min="1013" max="1013" width="10.83203125" style="25" customWidth="1"/>
    <col min="1014" max="1014" width="8.33203125" style="25" customWidth="1"/>
    <col min="1015" max="1015" width="13" style="25" customWidth="1"/>
    <col min="1016" max="1016" width="11" style="25" customWidth="1"/>
    <col min="1017" max="1017" width="9.83203125" style="25" customWidth="1"/>
    <col min="1018" max="1018" width="12.33203125" style="25" customWidth="1"/>
    <col min="1019" max="1019" width="15.33203125" style="25" customWidth="1"/>
    <col min="1020" max="1020" width="11.33203125" style="25" customWidth="1"/>
    <col min="1021" max="1021" width="16" style="25" customWidth="1"/>
    <col min="1022" max="1022" width="11.83203125" style="25" customWidth="1"/>
    <col min="1023" max="1023" width="10.83203125" style="25" customWidth="1"/>
    <col min="1024" max="1024" width="13.1640625" style="25" customWidth="1"/>
    <col min="1025" max="1025" width="13.6640625" style="25" customWidth="1"/>
    <col min="1026" max="1026" width="10.1640625" style="25" customWidth="1"/>
    <col min="1027" max="1027" width="16" style="25" customWidth="1"/>
    <col min="1028" max="1028" width="10.5" style="25" customWidth="1"/>
    <col min="1029" max="1029" width="11.83203125" style="25" customWidth="1"/>
    <col min="1030" max="1030" width="15.33203125" style="25" customWidth="1"/>
    <col min="1031" max="1031" width="12.5" style="25" customWidth="1"/>
    <col min="1032" max="1032" width="9.1640625" style="25" customWidth="1"/>
    <col min="1033" max="1033" width="16" style="25" customWidth="1"/>
    <col min="1034" max="1034" width="14.1640625" style="25" customWidth="1"/>
    <col min="1035" max="1035" width="15.1640625" style="25" customWidth="1"/>
    <col min="1036" max="1036" width="14.1640625" style="25" customWidth="1"/>
    <col min="1037" max="1037" width="12.6640625" style="25" customWidth="1"/>
    <col min="1038" max="1038" width="16" style="25" customWidth="1"/>
    <col min="1039" max="1039" width="11" style="25" customWidth="1"/>
    <col min="1040" max="1040" width="14.1640625" style="25" customWidth="1"/>
    <col min="1041" max="1041" width="14.5" style="25" customWidth="1"/>
    <col min="1042" max="1042" width="14.1640625" style="25" customWidth="1"/>
    <col min="1043" max="1046" width="16" style="25" customWidth="1"/>
    <col min="1047" max="1261" width="10.6640625" style="25"/>
    <col min="1262" max="1262" width="3.1640625" style="25" bestFit="1" customWidth="1"/>
    <col min="1263" max="1263" width="23.1640625" style="25" bestFit="1" customWidth="1"/>
    <col min="1264" max="1264" width="21" style="25" customWidth="1"/>
    <col min="1265" max="1265" width="22" style="25" bestFit="1" customWidth="1"/>
    <col min="1266" max="1266" width="13.83203125" style="25" customWidth="1"/>
    <col min="1267" max="1267" width="16" style="25" bestFit="1" customWidth="1"/>
    <col min="1268" max="1268" width="35.6640625" style="25" bestFit="1" customWidth="1"/>
    <col min="1269" max="1269" width="10.83203125" style="25" customWidth="1"/>
    <col min="1270" max="1270" width="8.33203125" style="25" customWidth="1"/>
    <col min="1271" max="1271" width="13" style="25" customWidth="1"/>
    <col min="1272" max="1272" width="11" style="25" customWidth="1"/>
    <col min="1273" max="1273" width="9.83203125" style="25" customWidth="1"/>
    <col min="1274" max="1274" width="12.33203125" style="25" customWidth="1"/>
    <col min="1275" max="1275" width="15.33203125" style="25" customWidth="1"/>
    <col min="1276" max="1276" width="11.33203125" style="25" customWidth="1"/>
    <col min="1277" max="1277" width="16" style="25" customWidth="1"/>
    <col min="1278" max="1278" width="11.83203125" style="25" customWidth="1"/>
    <col min="1279" max="1279" width="10.83203125" style="25" customWidth="1"/>
    <col min="1280" max="1280" width="13.1640625" style="25" customWidth="1"/>
    <col min="1281" max="1281" width="13.6640625" style="25" customWidth="1"/>
    <col min="1282" max="1282" width="10.1640625" style="25" customWidth="1"/>
    <col min="1283" max="1283" width="16" style="25" customWidth="1"/>
    <col min="1284" max="1284" width="10.5" style="25" customWidth="1"/>
    <col min="1285" max="1285" width="11.83203125" style="25" customWidth="1"/>
    <col min="1286" max="1286" width="15.33203125" style="25" customWidth="1"/>
    <col min="1287" max="1287" width="12.5" style="25" customWidth="1"/>
    <col min="1288" max="1288" width="9.1640625" style="25" customWidth="1"/>
    <col min="1289" max="1289" width="16" style="25" customWidth="1"/>
    <col min="1290" max="1290" width="14.1640625" style="25" customWidth="1"/>
    <col min="1291" max="1291" width="15.1640625" style="25" customWidth="1"/>
    <col min="1292" max="1292" width="14.1640625" style="25" customWidth="1"/>
    <col min="1293" max="1293" width="12.6640625" style="25" customWidth="1"/>
    <col min="1294" max="1294" width="16" style="25" customWidth="1"/>
    <col min="1295" max="1295" width="11" style="25" customWidth="1"/>
    <col min="1296" max="1296" width="14.1640625" style="25" customWidth="1"/>
    <col min="1297" max="1297" width="14.5" style="25" customWidth="1"/>
    <col min="1298" max="1298" width="14.1640625" style="25" customWidth="1"/>
    <col min="1299" max="1302" width="16" style="25" customWidth="1"/>
    <col min="1303" max="1517" width="10.6640625" style="25"/>
    <col min="1518" max="1518" width="3.1640625" style="25" bestFit="1" customWidth="1"/>
    <col min="1519" max="1519" width="23.1640625" style="25" bestFit="1" customWidth="1"/>
    <col min="1520" max="1520" width="21" style="25" customWidth="1"/>
    <col min="1521" max="1521" width="22" style="25" bestFit="1" customWidth="1"/>
    <col min="1522" max="1522" width="13.83203125" style="25" customWidth="1"/>
    <col min="1523" max="1523" width="16" style="25" bestFit="1" customWidth="1"/>
    <col min="1524" max="1524" width="35.6640625" style="25" bestFit="1" customWidth="1"/>
    <col min="1525" max="1525" width="10.83203125" style="25" customWidth="1"/>
    <col min="1526" max="1526" width="8.33203125" style="25" customWidth="1"/>
    <col min="1527" max="1527" width="13" style="25" customWidth="1"/>
    <col min="1528" max="1528" width="11" style="25" customWidth="1"/>
    <col min="1529" max="1529" width="9.83203125" style="25" customWidth="1"/>
    <col min="1530" max="1530" width="12.33203125" style="25" customWidth="1"/>
    <col min="1531" max="1531" width="15.33203125" style="25" customWidth="1"/>
    <col min="1532" max="1532" width="11.33203125" style="25" customWidth="1"/>
    <col min="1533" max="1533" width="16" style="25" customWidth="1"/>
    <col min="1534" max="1534" width="11.83203125" style="25" customWidth="1"/>
    <col min="1535" max="1535" width="10.83203125" style="25" customWidth="1"/>
    <col min="1536" max="1536" width="13.1640625" style="25" customWidth="1"/>
    <col min="1537" max="1537" width="13.6640625" style="25" customWidth="1"/>
    <col min="1538" max="1538" width="10.1640625" style="25" customWidth="1"/>
    <col min="1539" max="1539" width="16" style="25" customWidth="1"/>
    <col min="1540" max="1540" width="10.5" style="25" customWidth="1"/>
    <col min="1541" max="1541" width="11.83203125" style="25" customWidth="1"/>
    <col min="1542" max="1542" width="15.33203125" style="25" customWidth="1"/>
    <col min="1543" max="1543" width="12.5" style="25" customWidth="1"/>
    <col min="1544" max="1544" width="9.1640625" style="25" customWidth="1"/>
    <col min="1545" max="1545" width="16" style="25" customWidth="1"/>
    <col min="1546" max="1546" width="14.1640625" style="25" customWidth="1"/>
    <col min="1547" max="1547" width="15.1640625" style="25" customWidth="1"/>
    <col min="1548" max="1548" width="14.1640625" style="25" customWidth="1"/>
    <col min="1549" max="1549" width="12.6640625" style="25" customWidth="1"/>
    <col min="1550" max="1550" width="16" style="25" customWidth="1"/>
    <col min="1551" max="1551" width="11" style="25" customWidth="1"/>
    <col min="1552" max="1552" width="14.1640625" style="25" customWidth="1"/>
    <col min="1553" max="1553" width="14.5" style="25" customWidth="1"/>
    <col min="1554" max="1554" width="14.1640625" style="25" customWidth="1"/>
    <col min="1555" max="1558" width="16" style="25" customWidth="1"/>
    <col min="1559" max="1773" width="10.6640625" style="25"/>
    <col min="1774" max="1774" width="3.1640625" style="25" bestFit="1" customWidth="1"/>
    <col min="1775" max="1775" width="23.1640625" style="25" bestFit="1" customWidth="1"/>
    <col min="1776" max="1776" width="21" style="25" customWidth="1"/>
    <col min="1777" max="1777" width="22" style="25" bestFit="1" customWidth="1"/>
    <col min="1778" max="1778" width="13.83203125" style="25" customWidth="1"/>
    <col min="1779" max="1779" width="16" style="25" bestFit="1" customWidth="1"/>
    <col min="1780" max="1780" width="35.6640625" style="25" bestFit="1" customWidth="1"/>
    <col min="1781" max="1781" width="10.83203125" style="25" customWidth="1"/>
    <col min="1782" max="1782" width="8.33203125" style="25" customWidth="1"/>
    <col min="1783" max="1783" width="13" style="25" customWidth="1"/>
    <col min="1784" max="1784" width="11" style="25" customWidth="1"/>
    <col min="1785" max="1785" width="9.83203125" style="25" customWidth="1"/>
    <col min="1786" max="1786" width="12.33203125" style="25" customWidth="1"/>
    <col min="1787" max="1787" width="15.33203125" style="25" customWidth="1"/>
    <col min="1788" max="1788" width="11.33203125" style="25" customWidth="1"/>
    <col min="1789" max="1789" width="16" style="25" customWidth="1"/>
    <col min="1790" max="1790" width="11.83203125" style="25" customWidth="1"/>
    <col min="1791" max="1791" width="10.83203125" style="25" customWidth="1"/>
    <col min="1792" max="1792" width="13.1640625" style="25" customWidth="1"/>
    <col min="1793" max="1793" width="13.6640625" style="25" customWidth="1"/>
    <col min="1794" max="1794" width="10.1640625" style="25" customWidth="1"/>
    <col min="1795" max="1795" width="16" style="25" customWidth="1"/>
    <col min="1796" max="1796" width="10.5" style="25" customWidth="1"/>
    <col min="1797" max="1797" width="11.83203125" style="25" customWidth="1"/>
    <col min="1798" max="1798" width="15.33203125" style="25" customWidth="1"/>
    <col min="1799" max="1799" width="12.5" style="25" customWidth="1"/>
    <col min="1800" max="1800" width="9.1640625" style="25" customWidth="1"/>
    <col min="1801" max="1801" width="16" style="25" customWidth="1"/>
    <col min="1802" max="1802" width="14.1640625" style="25" customWidth="1"/>
    <col min="1803" max="1803" width="15.1640625" style="25" customWidth="1"/>
    <col min="1804" max="1804" width="14.1640625" style="25" customWidth="1"/>
    <col min="1805" max="1805" width="12.6640625" style="25" customWidth="1"/>
    <col min="1806" max="1806" width="16" style="25" customWidth="1"/>
    <col min="1807" max="1807" width="11" style="25" customWidth="1"/>
    <col min="1808" max="1808" width="14.1640625" style="25" customWidth="1"/>
    <col min="1809" max="1809" width="14.5" style="25" customWidth="1"/>
    <col min="1810" max="1810" width="14.1640625" style="25" customWidth="1"/>
    <col min="1811" max="1814" width="16" style="25" customWidth="1"/>
    <col min="1815" max="2029" width="10.6640625" style="25"/>
    <col min="2030" max="2030" width="3.1640625" style="25" bestFit="1" customWidth="1"/>
    <col min="2031" max="2031" width="23.1640625" style="25" bestFit="1" customWidth="1"/>
    <col min="2032" max="2032" width="21" style="25" customWidth="1"/>
    <col min="2033" max="2033" width="22" style="25" bestFit="1" customWidth="1"/>
    <col min="2034" max="2034" width="13.83203125" style="25" customWidth="1"/>
    <col min="2035" max="2035" width="16" style="25" bestFit="1" customWidth="1"/>
    <col min="2036" max="2036" width="35.6640625" style="25" bestFit="1" customWidth="1"/>
    <col min="2037" max="2037" width="10.83203125" style="25" customWidth="1"/>
    <col min="2038" max="2038" width="8.33203125" style="25" customWidth="1"/>
    <col min="2039" max="2039" width="13" style="25" customWidth="1"/>
    <col min="2040" max="2040" width="11" style="25" customWidth="1"/>
    <col min="2041" max="2041" width="9.83203125" style="25" customWidth="1"/>
    <col min="2042" max="2042" width="12.33203125" style="25" customWidth="1"/>
    <col min="2043" max="2043" width="15.33203125" style="25" customWidth="1"/>
    <col min="2044" max="2044" width="11.33203125" style="25" customWidth="1"/>
    <col min="2045" max="2045" width="16" style="25" customWidth="1"/>
    <col min="2046" max="2046" width="11.83203125" style="25" customWidth="1"/>
    <col min="2047" max="2047" width="10.83203125" style="25" customWidth="1"/>
    <col min="2048" max="2048" width="13.1640625" style="25" customWidth="1"/>
    <col min="2049" max="2049" width="13.6640625" style="25" customWidth="1"/>
    <col min="2050" max="2050" width="10.1640625" style="25" customWidth="1"/>
    <col min="2051" max="2051" width="16" style="25" customWidth="1"/>
    <col min="2052" max="2052" width="10.5" style="25" customWidth="1"/>
    <col min="2053" max="2053" width="11.83203125" style="25" customWidth="1"/>
    <col min="2054" max="2054" width="15.33203125" style="25" customWidth="1"/>
    <col min="2055" max="2055" width="12.5" style="25" customWidth="1"/>
    <col min="2056" max="2056" width="9.1640625" style="25" customWidth="1"/>
    <col min="2057" max="2057" width="16" style="25" customWidth="1"/>
    <col min="2058" max="2058" width="14.1640625" style="25" customWidth="1"/>
    <col min="2059" max="2059" width="15.1640625" style="25" customWidth="1"/>
    <col min="2060" max="2060" width="14.1640625" style="25" customWidth="1"/>
    <col min="2061" max="2061" width="12.6640625" style="25" customWidth="1"/>
    <col min="2062" max="2062" width="16" style="25" customWidth="1"/>
    <col min="2063" max="2063" width="11" style="25" customWidth="1"/>
    <col min="2064" max="2064" width="14.1640625" style="25" customWidth="1"/>
    <col min="2065" max="2065" width="14.5" style="25" customWidth="1"/>
    <col min="2066" max="2066" width="14.1640625" style="25" customWidth="1"/>
    <col min="2067" max="2070" width="16" style="25" customWidth="1"/>
    <col min="2071" max="2285" width="10.6640625" style="25"/>
    <col min="2286" max="2286" width="3.1640625" style="25" bestFit="1" customWidth="1"/>
    <col min="2287" max="2287" width="23.1640625" style="25" bestFit="1" customWidth="1"/>
    <col min="2288" max="2288" width="21" style="25" customWidth="1"/>
    <col min="2289" max="2289" width="22" style="25" bestFit="1" customWidth="1"/>
    <col min="2290" max="2290" width="13.83203125" style="25" customWidth="1"/>
    <col min="2291" max="2291" width="16" style="25" bestFit="1" customWidth="1"/>
    <col min="2292" max="2292" width="35.6640625" style="25" bestFit="1" customWidth="1"/>
    <col min="2293" max="2293" width="10.83203125" style="25" customWidth="1"/>
    <col min="2294" max="2294" width="8.33203125" style="25" customWidth="1"/>
    <col min="2295" max="2295" width="13" style="25" customWidth="1"/>
    <col min="2296" max="2296" width="11" style="25" customWidth="1"/>
    <col min="2297" max="2297" width="9.83203125" style="25" customWidth="1"/>
    <col min="2298" max="2298" width="12.33203125" style="25" customWidth="1"/>
    <col min="2299" max="2299" width="15.33203125" style="25" customWidth="1"/>
    <col min="2300" max="2300" width="11.33203125" style="25" customWidth="1"/>
    <col min="2301" max="2301" width="16" style="25" customWidth="1"/>
    <col min="2302" max="2302" width="11.83203125" style="25" customWidth="1"/>
    <col min="2303" max="2303" width="10.83203125" style="25" customWidth="1"/>
    <col min="2304" max="2304" width="13.1640625" style="25" customWidth="1"/>
    <col min="2305" max="2305" width="13.6640625" style="25" customWidth="1"/>
    <col min="2306" max="2306" width="10.1640625" style="25" customWidth="1"/>
    <col min="2307" max="2307" width="16" style="25" customWidth="1"/>
    <col min="2308" max="2308" width="10.5" style="25" customWidth="1"/>
    <col min="2309" max="2309" width="11.83203125" style="25" customWidth="1"/>
    <col min="2310" max="2310" width="15.33203125" style="25" customWidth="1"/>
    <col min="2311" max="2311" width="12.5" style="25" customWidth="1"/>
    <col min="2312" max="2312" width="9.1640625" style="25" customWidth="1"/>
    <col min="2313" max="2313" width="16" style="25" customWidth="1"/>
    <col min="2314" max="2314" width="14.1640625" style="25" customWidth="1"/>
    <col min="2315" max="2315" width="15.1640625" style="25" customWidth="1"/>
    <col min="2316" max="2316" width="14.1640625" style="25" customWidth="1"/>
    <col min="2317" max="2317" width="12.6640625" style="25" customWidth="1"/>
    <col min="2318" max="2318" width="16" style="25" customWidth="1"/>
    <col min="2319" max="2319" width="11" style="25" customWidth="1"/>
    <col min="2320" max="2320" width="14.1640625" style="25" customWidth="1"/>
    <col min="2321" max="2321" width="14.5" style="25" customWidth="1"/>
    <col min="2322" max="2322" width="14.1640625" style="25" customWidth="1"/>
    <col min="2323" max="2326" width="16" style="25" customWidth="1"/>
    <col min="2327" max="2541" width="10.6640625" style="25"/>
    <col min="2542" max="2542" width="3.1640625" style="25" bestFit="1" customWidth="1"/>
    <col min="2543" max="2543" width="23.1640625" style="25" bestFit="1" customWidth="1"/>
    <col min="2544" max="2544" width="21" style="25" customWidth="1"/>
    <col min="2545" max="2545" width="22" style="25" bestFit="1" customWidth="1"/>
    <col min="2546" max="2546" width="13.83203125" style="25" customWidth="1"/>
    <col min="2547" max="2547" width="16" style="25" bestFit="1" customWidth="1"/>
    <col min="2548" max="2548" width="35.6640625" style="25" bestFit="1" customWidth="1"/>
    <col min="2549" max="2549" width="10.83203125" style="25" customWidth="1"/>
    <col min="2550" max="2550" width="8.33203125" style="25" customWidth="1"/>
    <col min="2551" max="2551" width="13" style="25" customWidth="1"/>
    <col min="2552" max="2552" width="11" style="25" customWidth="1"/>
    <col min="2553" max="2553" width="9.83203125" style="25" customWidth="1"/>
    <col min="2554" max="2554" width="12.33203125" style="25" customWidth="1"/>
    <col min="2555" max="2555" width="15.33203125" style="25" customWidth="1"/>
    <col min="2556" max="2556" width="11.33203125" style="25" customWidth="1"/>
    <col min="2557" max="2557" width="16" style="25" customWidth="1"/>
    <col min="2558" max="2558" width="11.83203125" style="25" customWidth="1"/>
    <col min="2559" max="2559" width="10.83203125" style="25" customWidth="1"/>
    <col min="2560" max="2560" width="13.1640625" style="25" customWidth="1"/>
    <col min="2561" max="2561" width="13.6640625" style="25" customWidth="1"/>
    <col min="2562" max="2562" width="10.1640625" style="25" customWidth="1"/>
    <col min="2563" max="2563" width="16" style="25" customWidth="1"/>
    <col min="2564" max="2564" width="10.5" style="25" customWidth="1"/>
    <col min="2565" max="2565" width="11.83203125" style="25" customWidth="1"/>
    <col min="2566" max="2566" width="15.33203125" style="25" customWidth="1"/>
    <col min="2567" max="2567" width="12.5" style="25" customWidth="1"/>
    <col min="2568" max="2568" width="9.1640625" style="25" customWidth="1"/>
    <col min="2569" max="2569" width="16" style="25" customWidth="1"/>
    <col min="2570" max="2570" width="14.1640625" style="25" customWidth="1"/>
    <col min="2571" max="2571" width="15.1640625" style="25" customWidth="1"/>
    <col min="2572" max="2572" width="14.1640625" style="25" customWidth="1"/>
    <col min="2573" max="2573" width="12.6640625" style="25" customWidth="1"/>
    <col min="2574" max="2574" width="16" style="25" customWidth="1"/>
    <col min="2575" max="2575" width="11" style="25" customWidth="1"/>
    <col min="2576" max="2576" width="14.1640625" style="25" customWidth="1"/>
    <col min="2577" max="2577" width="14.5" style="25" customWidth="1"/>
    <col min="2578" max="2578" width="14.1640625" style="25" customWidth="1"/>
    <col min="2579" max="2582" width="16" style="25" customWidth="1"/>
    <col min="2583" max="2797" width="10.6640625" style="25"/>
    <col min="2798" max="2798" width="3.1640625" style="25" bestFit="1" customWidth="1"/>
    <col min="2799" max="2799" width="23.1640625" style="25" bestFit="1" customWidth="1"/>
    <col min="2800" max="2800" width="21" style="25" customWidth="1"/>
    <col min="2801" max="2801" width="22" style="25" bestFit="1" customWidth="1"/>
    <col min="2802" max="2802" width="13.83203125" style="25" customWidth="1"/>
    <col min="2803" max="2803" width="16" style="25" bestFit="1" customWidth="1"/>
    <col min="2804" max="2804" width="35.6640625" style="25" bestFit="1" customWidth="1"/>
    <col min="2805" max="2805" width="10.83203125" style="25" customWidth="1"/>
    <col min="2806" max="2806" width="8.33203125" style="25" customWidth="1"/>
    <col min="2807" max="2807" width="13" style="25" customWidth="1"/>
    <col min="2808" max="2808" width="11" style="25" customWidth="1"/>
    <col min="2809" max="2809" width="9.83203125" style="25" customWidth="1"/>
    <col min="2810" max="2810" width="12.33203125" style="25" customWidth="1"/>
    <col min="2811" max="2811" width="15.33203125" style="25" customWidth="1"/>
    <col min="2812" max="2812" width="11.33203125" style="25" customWidth="1"/>
    <col min="2813" max="2813" width="16" style="25" customWidth="1"/>
    <col min="2814" max="2814" width="11.83203125" style="25" customWidth="1"/>
    <col min="2815" max="2815" width="10.83203125" style="25" customWidth="1"/>
    <col min="2816" max="2816" width="13.1640625" style="25" customWidth="1"/>
    <col min="2817" max="2817" width="13.6640625" style="25" customWidth="1"/>
    <col min="2818" max="2818" width="10.1640625" style="25" customWidth="1"/>
    <col min="2819" max="2819" width="16" style="25" customWidth="1"/>
    <col min="2820" max="2820" width="10.5" style="25" customWidth="1"/>
    <col min="2821" max="2821" width="11.83203125" style="25" customWidth="1"/>
    <col min="2822" max="2822" width="15.33203125" style="25" customWidth="1"/>
    <col min="2823" max="2823" width="12.5" style="25" customWidth="1"/>
    <col min="2824" max="2824" width="9.1640625" style="25" customWidth="1"/>
    <col min="2825" max="2825" width="16" style="25" customWidth="1"/>
    <col min="2826" max="2826" width="14.1640625" style="25" customWidth="1"/>
    <col min="2827" max="2827" width="15.1640625" style="25" customWidth="1"/>
    <col min="2828" max="2828" width="14.1640625" style="25" customWidth="1"/>
    <col min="2829" max="2829" width="12.6640625" style="25" customWidth="1"/>
    <col min="2830" max="2830" width="16" style="25" customWidth="1"/>
    <col min="2831" max="2831" width="11" style="25" customWidth="1"/>
    <col min="2832" max="2832" width="14.1640625" style="25" customWidth="1"/>
    <col min="2833" max="2833" width="14.5" style="25" customWidth="1"/>
    <col min="2834" max="2834" width="14.1640625" style="25" customWidth="1"/>
    <col min="2835" max="2838" width="16" style="25" customWidth="1"/>
    <col min="2839" max="3053" width="10.6640625" style="25"/>
    <col min="3054" max="3054" width="3.1640625" style="25" bestFit="1" customWidth="1"/>
    <col min="3055" max="3055" width="23.1640625" style="25" bestFit="1" customWidth="1"/>
    <col min="3056" max="3056" width="21" style="25" customWidth="1"/>
    <col min="3057" max="3057" width="22" style="25" bestFit="1" customWidth="1"/>
    <col min="3058" max="3058" width="13.83203125" style="25" customWidth="1"/>
    <col min="3059" max="3059" width="16" style="25" bestFit="1" customWidth="1"/>
    <col min="3060" max="3060" width="35.6640625" style="25" bestFit="1" customWidth="1"/>
    <col min="3061" max="3061" width="10.83203125" style="25" customWidth="1"/>
    <col min="3062" max="3062" width="8.33203125" style="25" customWidth="1"/>
    <col min="3063" max="3063" width="13" style="25" customWidth="1"/>
    <col min="3064" max="3064" width="11" style="25" customWidth="1"/>
    <col min="3065" max="3065" width="9.83203125" style="25" customWidth="1"/>
    <col min="3066" max="3066" width="12.33203125" style="25" customWidth="1"/>
    <col min="3067" max="3067" width="15.33203125" style="25" customWidth="1"/>
    <col min="3068" max="3068" width="11.33203125" style="25" customWidth="1"/>
    <col min="3069" max="3069" width="16" style="25" customWidth="1"/>
    <col min="3070" max="3070" width="11.83203125" style="25" customWidth="1"/>
    <col min="3071" max="3071" width="10.83203125" style="25" customWidth="1"/>
    <col min="3072" max="3072" width="13.1640625" style="25" customWidth="1"/>
    <col min="3073" max="3073" width="13.6640625" style="25" customWidth="1"/>
    <col min="3074" max="3074" width="10.1640625" style="25" customWidth="1"/>
    <col min="3075" max="3075" width="16" style="25" customWidth="1"/>
    <col min="3076" max="3076" width="10.5" style="25" customWidth="1"/>
    <col min="3077" max="3077" width="11.83203125" style="25" customWidth="1"/>
    <col min="3078" max="3078" width="15.33203125" style="25" customWidth="1"/>
    <col min="3079" max="3079" width="12.5" style="25" customWidth="1"/>
    <col min="3080" max="3080" width="9.1640625" style="25" customWidth="1"/>
    <col min="3081" max="3081" width="16" style="25" customWidth="1"/>
    <col min="3082" max="3082" width="14.1640625" style="25" customWidth="1"/>
    <col min="3083" max="3083" width="15.1640625" style="25" customWidth="1"/>
    <col min="3084" max="3084" width="14.1640625" style="25" customWidth="1"/>
    <col min="3085" max="3085" width="12.6640625" style="25" customWidth="1"/>
    <col min="3086" max="3086" width="16" style="25" customWidth="1"/>
    <col min="3087" max="3087" width="11" style="25" customWidth="1"/>
    <col min="3088" max="3088" width="14.1640625" style="25" customWidth="1"/>
    <col min="3089" max="3089" width="14.5" style="25" customWidth="1"/>
    <col min="3090" max="3090" width="14.1640625" style="25" customWidth="1"/>
    <col min="3091" max="3094" width="16" style="25" customWidth="1"/>
    <col min="3095" max="3309" width="10.6640625" style="25"/>
    <col min="3310" max="3310" width="3.1640625" style="25" bestFit="1" customWidth="1"/>
    <col min="3311" max="3311" width="23.1640625" style="25" bestFit="1" customWidth="1"/>
    <col min="3312" max="3312" width="21" style="25" customWidth="1"/>
    <col min="3313" max="3313" width="22" style="25" bestFit="1" customWidth="1"/>
    <col min="3314" max="3314" width="13.83203125" style="25" customWidth="1"/>
    <col min="3315" max="3315" width="16" style="25" bestFit="1" customWidth="1"/>
    <col min="3316" max="3316" width="35.6640625" style="25" bestFit="1" customWidth="1"/>
    <col min="3317" max="3317" width="10.83203125" style="25" customWidth="1"/>
    <col min="3318" max="3318" width="8.33203125" style="25" customWidth="1"/>
    <col min="3319" max="3319" width="13" style="25" customWidth="1"/>
    <col min="3320" max="3320" width="11" style="25" customWidth="1"/>
    <col min="3321" max="3321" width="9.83203125" style="25" customWidth="1"/>
    <col min="3322" max="3322" width="12.33203125" style="25" customWidth="1"/>
    <col min="3323" max="3323" width="15.33203125" style="25" customWidth="1"/>
    <col min="3324" max="3324" width="11.33203125" style="25" customWidth="1"/>
    <col min="3325" max="3325" width="16" style="25" customWidth="1"/>
    <col min="3326" max="3326" width="11.83203125" style="25" customWidth="1"/>
    <col min="3327" max="3327" width="10.83203125" style="25" customWidth="1"/>
    <col min="3328" max="3328" width="13.1640625" style="25" customWidth="1"/>
    <col min="3329" max="3329" width="13.6640625" style="25" customWidth="1"/>
    <col min="3330" max="3330" width="10.1640625" style="25" customWidth="1"/>
    <col min="3331" max="3331" width="16" style="25" customWidth="1"/>
    <col min="3332" max="3332" width="10.5" style="25" customWidth="1"/>
    <col min="3333" max="3333" width="11.83203125" style="25" customWidth="1"/>
    <col min="3334" max="3334" width="15.33203125" style="25" customWidth="1"/>
    <col min="3335" max="3335" width="12.5" style="25" customWidth="1"/>
    <col min="3336" max="3336" width="9.1640625" style="25" customWidth="1"/>
    <col min="3337" max="3337" width="16" style="25" customWidth="1"/>
    <col min="3338" max="3338" width="14.1640625" style="25" customWidth="1"/>
    <col min="3339" max="3339" width="15.1640625" style="25" customWidth="1"/>
    <col min="3340" max="3340" width="14.1640625" style="25" customWidth="1"/>
    <col min="3341" max="3341" width="12.6640625" style="25" customWidth="1"/>
    <col min="3342" max="3342" width="16" style="25" customWidth="1"/>
    <col min="3343" max="3343" width="11" style="25" customWidth="1"/>
    <col min="3344" max="3344" width="14.1640625" style="25" customWidth="1"/>
    <col min="3345" max="3345" width="14.5" style="25" customWidth="1"/>
    <col min="3346" max="3346" width="14.1640625" style="25" customWidth="1"/>
    <col min="3347" max="3350" width="16" style="25" customWidth="1"/>
    <col min="3351" max="3565" width="10.6640625" style="25"/>
    <col min="3566" max="3566" width="3.1640625" style="25" bestFit="1" customWidth="1"/>
    <col min="3567" max="3567" width="23.1640625" style="25" bestFit="1" customWidth="1"/>
    <col min="3568" max="3568" width="21" style="25" customWidth="1"/>
    <col min="3569" max="3569" width="22" style="25" bestFit="1" customWidth="1"/>
    <col min="3570" max="3570" width="13.83203125" style="25" customWidth="1"/>
    <col min="3571" max="3571" width="16" style="25" bestFit="1" customWidth="1"/>
    <col min="3572" max="3572" width="35.6640625" style="25" bestFit="1" customWidth="1"/>
    <col min="3573" max="3573" width="10.83203125" style="25" customWidth="1"/>
    <col min="3574" max="3574" width="8.33203125" style="25" customWidth="1"/>
    <col min="3575" max="3575" width="13" style="25" customWidth="1"/>
    <col min="3576" max="3576" width="11" style="25" customWidth="1"/>
    <col min="3577" max="3577" width="9.83203125" style="25" customWidth="1"/>
    <col min="3578" max="3578" width="12.33203125" style="25" customWidth="1"/>
    <col min="3579" max="3579" width="15.33203125" style="25" customWidth="1"/>
    <col min="3580" max="3580" width="11.33203125" style="25" customWidth="1"/>
    <col min="3581" max="3581" width="16" style="25" customWidth="1"/>
    <col min="3582" max="3582" width="11.83203125" style="25" customWidth="1"/>
    <col min="3583" max="3583" width="10.83203125" style="25" customWidth="1"/>
    <col min="3584" max="3584" width="13.1640625" style="25" customWidth="1"/>
    <col min="3585" max="3585" width="13.6640625" style="25" customWidth="1"/>
    <col min="3586" max="3586" width="10.1640625" style="25" customWidth="1"/>
    <col min="3587" max="3587" width="16" style="25" customWidth="1"/>
    <col min="3588" max="3588" width="10.5" style="25" customWidth="1"/>
    <col min="3589" max="3589" width="11.83203125" style="25" customWidth="1"/>
    <col min="3590" max="3590" width="15.33203125" style="25" customWidth="1"/>
    <col min="3591" max="3591" width="12.5" style="25" customWidth="1"/>
    <col min="3592" max="3592" width="9.1640625" style="25" customWidth="1"/>
    <col min="3593" max="3593" width="16" style="25" customWidth="1"/>
    <col min="3594" max="3594" width="14.1640625" style="25" customWidth="1"/>
    <col min="3595" max="3595" width="15.1640625" style="25" customWidth="1"/>
    <col min="3596" max="3596" width="14.1640625" style="25" customWidth="1"/>
    <col min="3597" max="3597" width="12.6640625" style="25" customWidth="1"/>
    <col min="3598" max="3598" width="16" style="25" customWidth="1"/>
    <col min="3599" max="3599" width="11" style="25" customWidth="1"/>
    <col min="3600" max="3600" width="14.1640625" style="25" customWidth="1"/>
    <col min="3601" max="3601" width="14.5" style="25" customWidth="1"/>
    <col min="3602" max="3602" width="14.1640625" style="25" customWidth="1"/>
    <col min="3603" max="3606" width="16" style="25" customWidth="1"/>
    <col min="3607" max="3821" width="10.6640625" style="25"/>
    <col min="3822" max="3822" width="3.1640625" style="25" bestFit="1" customWidth="1"/>
    <col min="3823" max="3823" width="23.1640625" style="25" bestFit="1" customWidth="1"/>
    <col min="3824" max="3824" width="21" style="25" customWidth="1"/>
    <col min="3825" max="3825" width="22" style="25" bestFit="1" customWidth="1"/>
    <col min="3826" max="3826" width="13.83203125" style="25" customWidth="1"/>
    <col min="3827" max="3827" width="16" style="25" bestFit="1" customWidth="1"/>
    <col min="3828" max="3828" width="35.6640625" style="25" bestFit="1" customWidth="1"/>
    <col min="3829" max="3829" width="10.83203125" style="25" customWidth="1"/>
    <col min="3830" max="3830" width="8.33203125" style="25" customWidth="1"/>
    <col min="3831" max="3831" width="13" style="25" customWidth="1"/>
    <col min="3832" max="3832" width="11" style="25" customWidth="1"/>
    <col min="3833" max="3833" width="9.83203125" style="25" customWidth="1"/>
    <col min="3834" max="3834" width="12.33203125" style="25" customWidth="1"/>
    <col min="3835" max="3835" width="15.33203125" style="25" customWidth="1"/>
    <col min="3836" max="3836" width="11.33203125" style="25" customWidth="1"/>
    <col min="3837" max="3837" width="16" style="25" customWidth="1"/>
    <col min="3838" max="3838" width="11.83203125" style="25" customWidth="1"/>
    <col min="3839" max="3839" width="10.83203125" style="25" customWidth="1"/>
    <col min="3840" max="3840" width="13.1640625" style="25" customWidth="1"/>
    <col min="3841" max="3841" width="13.6640625" style="25" customWidth="1"/>
    <col min="3842" max="3842" width="10.1640625" style="25" customWidth="1"/>
    <col min="3843" max="3843" width="16" style="25" customWidth="1"/>
    <col min="3844" max="3844" width="10.5" style="25" customWidth="1"/>
    <col min="3845" max="3845" width="11.83203125" style="25" customWidth="1"/>
    <col min="3846" max="3846" width="15.33203125" style="25" customWidth="1"/>
    <col min="3847" max="3847" width="12.5" style="25" customWidth="1"/>
    <col min="3848" max="3848" width="9.1640625" style="25" customWidth="1"/>
    <col min="3849" max="3849" width="16" style="25" customWidth="1"/>
    <col min="3850" max="3850" width="14.1640625" style="25" customWidth="1"/>
    <col min="3851" max="3851" width="15.1640625" style="25" customWidth="1"/>
    <col min="3852" max="3852" width="14.1640625" style="25" customWidth="1"/>
    <col min="3853" max="3853" width="12.6640625" style="25" customWidth="1"/>
    <col min="3854" max="3854" width="16" style="25" customWidth="1"/>
    <col min="3855" max="3855" width="11" style="25" customWidth="1"/>
    <col min="3856" max="3856" width="14.1640625" style="25" customWidth="1"/>
    <col min="3857" max="3857" width="14.5" style="25" customWidth="1"/>
    <col min="3858" max="3858" width="14.1640625" style="25" customWidth="1"/>
    <col min="3859" max="3862" width="16" style="25" customWidth="1"/>
    <col min="3863" max="4077" width="10.6640625" style="25"/>
    <col min="4078" max="4078" width="3.1640625" style="25" bestFit="1" customWidth="1"/>
    <col min="4079" max="4079" width="23.1640625" style="25" bestFit="1" customWidth="1"/>
    <col min="4080" max="4080" width="21" style="25" customWidth="1"/>
    <col min="4081" max="4081" width="22" style="25" bestFit="1" customWidth="1"/>
    <col min="4082" max="4082" width="13.83203125" style="25" customWidth="1"/>
    <col min="4083" max="4083" width="16" style="25" bestFit="1" customWidth="1"/>
    <col min="4084" max="4084" width="35.6640625" style="25" bestFit="1" customWidth="1"/>
    <col min="4085" max="4085" width="10.83203125" style="25" customWidth="1"/>
    <col min="4086" max="4086" width="8.33203125" style="25" customWidth="1"/>
    <col min="4087" max="4087" width="13" style="25" customWidth="1"/>
    <col min="4088" max="4088" width="11" style="25" customWidth="1"/>
    <col min="4089" max="4089" width="9.83203125" style="25" customWidth="1"/>
    <col min="4090" max="4090" width="12.33203125" style="25" customWidth="1"/>
    <col min="4091" max="4091" width="15.33203125" style="25" customWidth="1"/>
    <col min="4092" max="4092" width="11.33203125" style="25" customWidth="1"/>
    <col min="4093" max="4093" width="16" style="25" customWidth="1"/>
    <col min="4094" max="4094" width="11.83203125" style="25" customWidth="1"/>
    <col min="4095" max="4095" width="10.83203125" style="25" customWidth="1"/>
    <col min="4096" max="4096" width="13.1640625" style="25" customWidth="1"/>
    <col min="4097" max="4097" width="13.6640625" style="25" customWidth="1"/>
    <col min="4098" max="4098" width="10.1640625" style="25" customWidth="1"/>
    <col min="4099" max="4099" width="16" style="25" customWidth="1"/>
    <col min="4100" max="4100" width="10.5" style="25" customWidth="1"/>
    <col min="4101" max="4101" width="11.83203125" style="25" customWidth="1"/>
    <col min="4102" max="4102" width="15.33203125" style="25" customWidth="1"/>
    <col min="4103" max="4103" width="12.5" style="25" customWidth="1"/>
    <col min="4104" max="4104" width="9.1640625" style="25" customWidth="1"/>
    <col min="4105" max="4105" width="16" style="25" customWidth="1"/>
    <col min="4106" max="4106" width="14.1640625" style="25" customWidth="1"/>
    <col min="4107" max="4107" width="15.1640625" style="25" customWidth="1"/>
    <col min="4108" max="4108" width="14.1640625" style="25" customWidth="1"/>
    <col min="4109" max="4109" width="12.6640625" style="25" customWidth="1"/>
    <col min="4110" max="4110" width="16" style="25" customWidth="1"/>
    <col min="4111" max="4111" width="11" style="25" customWidth="1"/>
    <col min="4112" max="4112" width="14.1640625" style="25" customWidth="1"/>
    <col min="4113" max="4113" width="14.5" style="25" customWidth="1"/>
    <col min="4114" max="4114" width="14.1640625" style="25" customWidth="1"/>
    <col min="4115" max="4118" width="16" style="25" customWidth="1"/>
    <col min="4119" max="4333" width="10.6640625" style="25"/>
    <col min="4334" max="4334" width="3.1640625" style="25" bestFit="1" customWidth="1"/>
    <col min="4335" max="4335" width="23.1640625" style="25" bestFit="1" customWidth="1"/>
    <col min="4336" max="4336" width="21" style="25" customWidth="1"/>
    <col min="4337" max="4337" width="22" style="25" bestFit="1" customWidth="1"/>
    <col min="4338" max="4338" width="13.83203125" style="25" customWidth="1"/>
    <col min="4339" max="4339" width="16" style="25" bestFit="1" customWidth="1"/>
    <col min="4340" max="4340" width="35.6640625" style="25" bestFit="1" customWidth="1"/>
    <col min="4341" max="4341" width="10.83203125" style="25" customWidth="1"/>
    <col min="4342" max="4342" width="8.33203125" style="25" customWidth="1"/>
    <col min="4343" max="4343" width="13" style="25" customWidth="1"/>
    <col min="4344" max="4344" width="11" style="25" customWidth="1"/>
    <col min="4345" max="4345" width="9.83203125" style="25" customWidth="1"/>
    <col min="4346" max="4346" width="12.33203125" style="25" customWidth="1"/>
    <col min="4347" max="4347" width="15.33203125" style="25" customWidth="1"/>
    <col min="4348" max="4348" width="11.33203125" style="25" customWidth="1"/>
    <col min="4349" max="4349" width="16" style="25" customWidth="1"/>
    <col min="4350" max="4350" width="11.83203125" style="25" customWidth="1"/>
    <col min="4351" max="4351" width="10.83203125" style="25" customWidth="1"/>
    <col min="4352" max="4352" width="13.1640625" style="25" customWidth="1"/>
    <col min="4353" max="4353" width="13.6640625" style="25" customWidth="1"/>
    <col min="4354" max="4354" width="10.1640625" style="25" customWidth="1"/>
    <col min="4355" max="4355" width="16" style="25" customWidth="1"/>
    <col min="4356" max="4356" width="10.5" style="25" customWidth="1"/>
    <col min="4357" max="4357" width="11.83203125" style="25" customWidth="1"/>
    <col min="4358" max="4358" width="15.33203125" style="25" customWidth="1"/>
    <col min="4359" max="4359" width="12.5" style="25" customWidth="1"/>
    <col min="4360" max="4360" width="9.1640625" style="25" customWidth="1"/>
    <col min="4361" max="4361" width="16" style="25" customWidth="1"/>
    <col min="4362" max="4362" width="14.1640625" style="25" customWidth="1"/>
    <col min="4363" max="4363" width="15.1640625" style="25" customWidth="1"/>
    <col min="4364" max="4364" width="14.1640625" style="25" customWidth="1"/>
    <col min="4365" max="4365" width="12.6640625" style="25" customWidth="1"/>
    <col min="4366" max="4366" width="16" style="25" customWidth="1"/>
    <col min="4367" max="4367" width="11" style="25" customWidth="1"/>
    <col min="4368" max="4368" width="14.1640625" style="25" customWidth="1"/>
    <col min="4369" max="4369" width="14.5" style="25" customWidth="1"/>
    <col min="4370" max="4370" width="14.1640625" style="25" customWidth="1"/>
    <col min="4371" max="4374" width="16" style="25" customWidth="1"/>
    <col min="4375" max="4589" width="10.6640625" style="25"/>
    <col min="4590" max="4590" width="3.1640625" style="25" bestFit="1" customWidth="1"/>
    <col min="4591" max="4591" width="23.1640625" style="25" bestFit="1" customWidth="1"/>
    <col min="4592" max="4592" width="21" style="25" customWidth="1"/>
    <col min="4593" max="4593" width="22" style="25" bestFit="1" customWidth="1"/>
    <col min="4594" max="4594" width="13.83203125" style="25" customWidth="1"/>
    <col min="4595" max="4595" width="16" style="25" bestFit="1" customWidth="1"/>
    <col min="4596" max="4596" width="35.6640625" style="25" bestFit="1" customWidth="1"/>
    <col min="4597" max="4597" width="10.83203125" style="25" customWidth="1"/>
    <col min="4598" max="4598" width="8.33203125" style="25" customWidth="1"/>
    <col min="4599" max="4599" width="13" style="25" customWidth="1"/>
    <col min="4600" max="4600" width="11" style="25" customWidth="1"/>
    <col min="4601" max="4601" width="9.83203125" style="25" customWidth="1"/>
    <col min="4602" max="4602" width="12.33203125" style="25" customWidth="1"/>
    <col min="4603" max="4603" width="15.33203125" style="25" customWidth="1"/>
    <col min="4604" max="4604" width="11.33203125" style="25" customWidth="1"/>
    <col min="4605" max="4605" width="16" style="25" customWidth="1"/>
    <col min="4606" max="4606" width="11.83203125" style="25" customWidth="1"/>
    <col min="4607" max="4607" width="10.83203125" style="25" customWidth="1"/>
    <col min="4608" max="4608" width="13.1640625" style="25" customWidth="1"/>
    <col min="4609" max="4609" width="13.6640625" style="25" customWidth="1"/>
    <col min="4610" max="4610" width="10.1640625" style="25" customWidth="1"/>
    <col min="4611" max="4611" width="16" style="25" customWidth="1"/>
    <col min="4612" max="4612" width="10.5" style="25" customWidth="1"/>
    <col min="4613" max="4613" width="11.83203125" style="25" customWidth="1"/>
    <col min="4614" max="4614" width="15.33203125" style="25" customWidth="1"/>
    <col min="4615" max="4615" width="12.5" style="25" customWidth="1"/>
    <col min="4616" max="4616" width="9.1640625" style="25" customWidth="1"/>
    <col min="4617" max="4617" width="16" style="25" customWidth="1"/>
    <col min="4618" max="4618" width="14.1640625" style="25" customWidth="1"/>
    <col min="4619" max="4619" width="15.1640625" style="25" customWidth="1"/>
    <col min="4620" max="4620" width="14.1640625" style="25" customWidth="1"/>
    <col min="4621" max="4621" width="12.6640625" style="25" customWidth="1"/>
    <col min="4622" max="4622" width="16" style="25" customWidth="1"/>
    <col min="4623" max="4623" width="11" style="25" customWidth="1"/>
    <col min="4624" max="4624" width="14.1640625" style="25" customWidth="1"/>
    <col min="4625" max="4625" width="14.5" style="25" customWidth="1"/>
    <col min="4626" max="4626" width="14.1640625" style="25" customWidth="1"/>
    <col min="4627" max="4630" width="16" style="25" customWidth="1"/>
    <col min="4631" max="4845" width="10.6640625" style="25"/>
    <col min="4846" max="4846" width="3.1640625" style="25" bestFit="1" customWidth="1"/>
    <col min="4847" max="4847" width="23.1640625" style="25" bestFit="1" customWidth="1"/>
    <col min="4848" max="4848" width="21" style="25" customWidth="1"/>
    <col min="4849" max="4849" width="22" style="25" bestFit="1" customWidth="1"/>
    <col min="4850" max="4850" width="13.83203125" style="25" customWidth="1"/>
    <col min="4851" max="4851" width="16" style="25" bestFit="1" customWidth="1"/>
    <col min="4852" max="4852" width="35.6640625" style="25" bestFit="1" customWidth="1"/>
    <col min="4853" max="4853" width="10.83203125" style="25" customWidth="1"/>
    <col min="4854" max="4854" width="8.33203125" style="25" customWidth="1"/>
    <col min="4855" max="4855" width="13" style="25" customWidth="1"/>
    <col min="4856" max="4856" width="11" style="25" customWidth="1"/>
    <col min="4857" max="4857" width="9.83203125" style="25" customWidth="1"/>
    <col min="4858" max="4858" width="12.33203125" style="25" customWidth="1"/>
    <col min="4859" max="4859" width="15.33203125" style="25" customWidth="1"/>
    <col min="4860" max="4860" width="11.33203125" style="25" customWidth="1"/>
    <col min="4861" max="4861" width="16" style="25" customWidth="1"/>
    <col min="4862" max="4862" width="11.83203125" style="25" customWidth="1"/>
    <col min="4863" max="4863" width="10.83203125" style="25" customWidth="1"/>
    <col min="4864" max="4864" width="13.1640625" style="25" customWidth="1"/>
    <col min="4865" max="4865" width="13.6640625" style="25" customWidth="1"/>
    <col min="4866" max="4866" width="10.1640625" style="25" customWidth="1"/>
    <col min="4867" max="4867" width="16" style="25" customWidth="1"/>
    <col min="4868" max="4868" width="10.5" style="25" customWidth="1"/>
    <col min="4869" max="4869" width="11.83203125" style="25" customWidth="1"/>
    <col min="4870" max="4870" width="15.33203125" style="25" customWidth="1"/>
    <col min="4871" max="4871" width="12.5" style="25" customWidth="1"/>
    <col min="4872" max="4872" width="9.1640625" style="25" customWidth="1"/>
    <col min="4873" max="4873" width="16" style="25" customWidth="1"/>
    <col min="4874" max="4874" width="14.1640625" style="25" customWidth="1"/>
    <col min="4875" max="4875" width="15.1640625" style="25" customWidth="1"/>
    <col min="4876" max="4876" width="14.1640625" style="25" customWidth="1"/>
    <col min="4877" max="4877" width="12.6640625" style="25" customWidth="1"/>
    <col min="4878" max="4878" width="16" style="25" customWidth="1"/>
    <col min="4879" max="4879" width="11" style="25" customWidth="1"/>
    <col min="4880" max="4880" width="14.1640625" style="25" customWidth="1"/>
    <col min="4881" max="4881" width="14.5" style="25" customWidth="1"/>
    <col min="4882" max="4882" width="14.1640625" style="25" customWidth="1"/>
    <col min="4883" max="4886" width="16" style="25" customWidth="1"/>
    <col min="4887" max="5101" width="10.6640625" style="25"/>
    <col min="5102" max="5102" width="3.1640625" style="25" bestFit="1" customWidth="1"/>
    <col min="5103" max="5103" width="23.1640625" style="25" bestFit="1" customWidth="1"/>
    <col min="5104" max="5104" width="21" style="25" customWidth="1"/>
    <col min="5105" max="5105" width="22" style="25" bestFit="1" customWidth="1"/>
    <col min="5106" max="5106" width="13.83203125" style="25" customWidth="1"/>
    <col min="5107" max="5107" width="16" style="25" bestFit="1" customWidth="1"/>
    <col min="5108" max="5108" width="35.6640625" style="25" bestFit="1" customWidth="1"/>
    <col min="5109" max="5109" width="10.83203125" style="25" customWidth="1"/>
    <col min="5110" max="5110" width="8.33203125" style="25" customWidth="1"/>
    <col min="5111" max="5111" width="13" style="25" customWidth="1"/>
    <col min="5112" max="5112" width="11" style="25" customWidth="1"/>
    <col min="5113" max="5113" width="9.83203125" style="25" customWidth="1"/>
    <col min="5114" max="5114" width="12.33203125" style="25" customWidth="1"/>
    <col min="5115" max="5115" width="15.33203125" style="25" customWidth="1"/>
    <col min="5116" max="5116" width="11.33203125" style="25" customWidth="1"/>
    <col min="5117" max="5117" width="16" style="25" customWidth="1"/>
    <col min="5118" max="5118" width="11.83203125" style="25" customWidth="1"/>
    <col min="5119" max="5119" width="10.83203125" style="25" customWidth="1"/>
    <col min="5120" max="5120" width="13.1640625" style="25" customWidth="1"/>
    <col min="5121" max="5121" width="13.6640625" style="25" customWidth="1"/>
    <col min="5122" max="5122" width="10.1640625" style="25" customWidth="1"/>
    <col min="5123" max="5123" width="16" style="25" customWidth="1"/>
    <col min="5124" max="5124" width="10.5" style="25" customWidth="1"/>
    <col min="5125" max="5125" width="11.83203125" style="25" customWidth="1"/>
    <col min="5126" max="5126" width="15.33203125" style="25" customWidth="1"/>
    <col min="5127" max="5127" width="12.5" style="25" customWidth="1"/>
    <col min="5128" max="5128" width="9.1640625" style="25" customWidth="1"/>
    <col min="5129" max="5129" width="16" style="25" customWidth="1"/>
    <col min="5130" max="5130" width="14.1640625" style="25" customWidth="1"/>
    <col min="5131" max="5131" width="15.1640625" style="25" customWidth="1"/>
    <col min="5132" max="5132" width="14.1640625" style="25" customWidth="1"/>
    <col min="5133" max="5133" width="12.6640625" style="25" customWidth="1"/>
    <col min="5134" max="5134" width="16" style="25" customWidth="1"/>
    <col min="5135" max="5135" width="11" style="25" customWidth="1"/>
    <col min="5136" max="5136" width="14.1640625" style="25" customWidth="1"/>
    <col min="5137" max="5137" width="14.5" style="25" customWidth="1"/>
    <col min="5138" max="5138" width="14.1640625" style="25" customWidth="1"/>
    <col min="5139" max="5142" width="16" style="25" customWidth="1"/>
    <col min="5143" max="5357" width="10.6640625" style="25"/>
    <col min="5358" max="5358" width="3.1640625" style="25" bestFit="1" customWidth="1"/>
    <col min="5359" max="5359" width="23.1640625" style="25" bestFit="1" customWidth="1"/>
    <col min="5360" max="5360" width="21" style="25" customWidth="1"/>
    <col min="5361" max="5361" width="22" style="25" bestFit="1" customWidth="1"/>
    <col min="5362" max="5362" width="13.83203125" style="25" customWidth="1"/>
    <col min="5363" max="5363" width="16" style="25" bestFit="1" customWidth="1"/>
    <col min="5364" max="5364" width="35.6640625" style="25" bestFit="1" customWidth="1"/>
    <col min="5365" max="5365" width="10.83203125" style="25" customWidth="1"/>
    <col min="5366" max="5366" width="8.33203125" style="25" customWidth="1"/>
    <col min="5367" max="5367" width="13" style="25" customWidth="1"/>
    <col min="5368" max="5368" width="11" style="25" customWidth="1"/>
    <col min="5369" max="5369" width="9.83203125" style="25" customWidth="1"/>
    <col min="5370" max="5370" width="12.33203125" style="25" customWidth="1"/>
    <col min="5371" max="5371" width="15.33203125" style="25" customWidth="1"/>
    <col min="5372" max="5372" width="11.33203125" style="25" customWidth="1"/>
    <col min="5373" max="5373" width="16" style="25" customWidth="1"/>
    <col min="5374" max="5374" width="11.83203125" style="25" customWidth="1"/>
    <col min="5375" max="5375" width="10.83203125" style="25" customWidth="1"/>
    <col min="5376" max="5376" width="13.1640625" style="25" customWidth="1"/>
    <col min="5377" max="5377" width="13.6640625" style="25" customWidth="1"/>
    <col min="5378" max="5378" width="10.1640625" style="25" customWidth="1"/>
    <col min="5379" max="5379" width="16" style="25" customWidth="1"/>
    <col min="5380" max="5380" width="10.5" style="25" customWidth="1"/>
    <col min="5381" max="5381" width="11.83203125" style="25" customWidth="1"/>
    <col min="5382" max="5382" width="15.33203125" style="25" customWidth="1"/>
    <col min="5383" max="5383" width="12.5" style="25" customWidth="1"/>
    <col min="5384" max="5384" width="9.1640625" style="25" customWidth="1"/>
    <col min="5385" max="5385" width="16" style="25" customWidth="1"/>
    <col min="5386" max="5386" width="14.1640625" style="25" customWidth="1"/>
    <col min="5387" max="5387" width="15.1640625" style="25" customWidth="1"/>
    <col min="5388" max="5388" width="14.1640625" style="25" customWidth="1"/>
    <col min="5389" max="5389" width="12.6640625" style="25" customWidth="1"/>
    <col min="5390" max="5390" width="16" style="25" customWidth="1"/>
    <col min="5391" max="5391" width="11" style="25" customWidth="1"/>
    <col min="5392" max="5392" width="14.1640625" style="25" customWidth="1"/>
    <col min="5393" max="5393" width="14.5" style="25" customWidth="1"/>
    <col min="5394" max="5394" width="14.1640625" style="25" customWidth="1"/>
    <col min="5395" max="5398" width="16" style="25" customWidth="1"/>
    <col min="5399" max="5613" width="10.6640625" style="25"/>
    <col min="5614" max="5614" width="3.1640625" style="25" bestFit="1" customWidth="1"/>
    <col min="5615" max="5615" width="23.1640625" style="25" bestFit="1" customWidth="1"/>
    <col min="5616" max="5616" width="21" style="25" customWidth="1"/>
    <col min="5617" max="5617" width="22" style="25" bestFit="1" customWidth="1"/>
    <col min="5618" max="5618" width="13.83203125" style="25" customWidth="1"/>
    <col min="5619" max="5619" width="16" style="25" bestFit="1" customWidth="1"/>
    <col min="5620" max="5620" width="35.6640625" style="25" bestFit="1" customWidth="1"/>
    <col min="5621" max="5621" width="10.83203125" style="25" customWidth="1"/>
    <col min="5622" max="5622" width="8.33203125" style="25" customWidth="1"/>
    <col min="5623" max="5623" width="13" style="25" customWidth="1"/>
    <col min="5624" max="5624" width="11" style="25" customWidth="1"/>
    <col min="5625" max="5625" width="9.83203125" style="25" customWidth="1"/>
    <col min="5626" max="5626" width="12.33203125" style="25" customWidth="1"/>
    <col min="5627" max="5627" width="15.33203125" style="25" customWidth="1"/>
    <col min="5628" max="5628" width="11.33203125" style="25" customWidth="1"/>
    <col min="5629" max="5629" width="16" style="25" customWidth="1"/>
    <col min="5630" max="5630" width="11.83203125" style="25" customWidth="1"/>
    <col min="5631" max="5631" width="10.83203125" style="25" customWidth="1"/>
    <col min="5632" max="5632" width="13.1640625" style="25" customWidth="1"/>
    <col min="5633" max="5633" width="13.6640625" style="25" customWidth="1"/>
    <col min="5634" max="5634" width="10.1640625" style="25" customWidth="1"/>
    <col min="5635" max="5635" width="16" style="25" customWidth="1"/>
    <col min="5636" max="5636" width="10.5" style="25" customWidth="1"/>
    <col min="5637" max="5637" width="11.83203125" style="25" customWidth="1"/>
    <col min="5638" max="5638" width="15.33203125" style="25" customWidth="1"/>
    <col min="5639" max="5639" width="12.5" style="25" customWidth="1"/>
    <col min="5640" max="5640" width="9.1640625" style="25" customWidth="1"/>
    <col min="5641" max="5641" width="16" style="25" customWidth="1"/>
    <col min="5642" max="5642" width="14.1640625" style="25" customWidth="1"/>
    <col min="5643" max="5643" width="15.1640625" style="25" customWidth="1"/>
    <col min="5644" max="5644" width="14.1640625" style="25" customWidth="1"/>
    <col min="5645" max="5645" width="12.6640625" style="25" customWidth="1"/>
    <col min="5646" max="5646" width="16" style="25" customWidth="1"/>
    <col min="5647" max="5647" width="11" style="25" customWidth="1"/>
    <col min="5648" max="5648" width="14.1640625" style="25" customWidth="1"/>
    <col min="5649" max="5649" width="14.5" style="25" customWidth="1"/>
    <col min="5650" max="5650" width="14.1640625" style="25" customWidth="1"/>
    <col min="5651" max="5654" width="16" style="25" customWidth="1"/>
    <col min="5655" max="5869" width="10.6640625" style="25"/>
    <col min="5870" max="5870" width="3.1640625" style="25" bestFit="1" customWidth="1"/>
    <col min="5871" max="5871" width="23.1640625" style="25" bestFit="1" customWidth="1"/>
    <col min="5872" max="5872" width="21" style="25" customWidth="1"/>
    <col min="5873" max="5873" width="22" style="25" bestFit="1" customWidth="1"/>
    <col min="5874" max="5874" width="13.83203125" style="25" customWidth="1"/>
    <col min="5875" max="5875" width="16" style="25" bestFit="1" customWidth="1"/>
    <col min="5876" max="5876" width="35.6640625" style="25" bestFit="1" customWidth="1"/>
    <col min="5877" max="5877" width="10.83203125" style="25" customWidth="1"/>
    <col min="5878" max="5878" width="8.33203125" style="25" customWidth="1"/>
    <col min="5879" max="5879" width="13" style="25" customWidth="1"/>
    <col min="5880" max="5880" width="11" style="25" customWidth="1"/>
    <col min="5881" max="5881" width="9.83203125" style="25" customWidth="1"/>
    <col min="5882" max="5882" width="12.33203125" style="25" customWidth="1"/>
    <col min="5883" max="5883" width="15.33203125" style="25" customWidth="1"/>
    <col min="5884" max="5884" width="11.33203125" style="25" customWidth="1"/>
    <col min="5885" max="5885" width="16" style="25" customWidth="1"/>
    <col min="5886" max="5886" width="11.83203125" style="25" customWidth="1"/>
    <col min="5887" max="5887" width="10.83203125" style="25" customWidth="1"/>
    <col min="5888" max="5888" width="13.1640625" style="25" customWidth="1"/>
    <col min="5889" max="5889" width="13.6640625" style="25" customWidth="1"/>
    <col min="5890" max="5890" width="10.1640625" style="25" customWidth="1"/>
    <col min="5891" max="5891" width="16" style="25" customWidth="1"/>
    <col min="5892" max="5892" width="10.5" style="25" customWidth="1"/>
    <col min="5893" max="5893" width="11.83203125" style="25" customWidth="1"/>
    <col min="5894" max="5894" width="15.33203125" style="25" customWidth="1"/>
    <col min="5895" max="5895" width="12.5" style="25" customWidth="1"/>
    <col min="5896" max="5896" width="9.1640625" style="25" customWidth="1"/>
    <col min="5897" max="5897" width="16" style="25" customWidth="1"/>
    <col min="5898" max="5898" width="14.1640625" style="25" customWidth="1"/>
    <col min="5899" max="5899" width="15.1640625" style="25" customWidth="1"/>
    <col min="5900" max="5900" width="14.1640625" style="25" customWidth="1"/>
    <col min="5901" max="5901" width="12.6640625" style="25" customWidth="1"/>
    <col min="5902" max="5902" width="16" style="25" customWidth="1"/>
    <col min="5903" max="5903" width="11" style="25" customWidth="1"/>
    <col min="5904" max="5904" width="14.1640625" style="25" customWidth="1"/>
    <col min="5905" max="5905" width="14.5" style="25" customWidth="1"/>
    <col min="5906" max="5906" width="14.1640625" style="25" customWidth="1"/>
    <col min="5907" max="5910" width="16" style="25" customWidth="1"/>
    <col min="5911" max="6125" width="10.6640625" style="25"/>
    <col min="6126" max="6126" width="3.1640625" style="25" bestFit="1" customWidth="1"/>
    <col min="6127" max="6127" width="23.1640625" style="25" bestFit="1" customWidth="1"/>
    <col min="6128" max="6128" width="21" style="25" customWidth="1"/>
    <col min="6129" max="6129" width="22" style="25" bestFit="1" customWidth="1"/>
    <col min="6130" max="6130" width="13.83203125" style="25" customWidth="1"/>
    <col min="6131" max="6131" width="16" style="25" bestFit="1" customWidth="1"/>
    <col min="6132" max="6132" width="35.6640625" style="25" bestFit="1" customWidth="1"/>
    <col min="6133" max="6133" width="10.83203125" style="25" customWidth="1"/>
    <col min="6134" max="6134" width="8.33203125" style="25" customWidth="1"/>
    <col min="6135" max="6135" width="13" style="25" customWidth="1"/>
    <col min="6136" max="6136" width="11" style="25" customWidth="1"/>
    <col min="6137" max="6137" width="9.83203125" style="25" customWidth="1"/>
    <col min="6138" max="6138" width="12.33203125" style="25" customWidth="1"/>
    <col min="6139" max="6139" width="15.33203125" style="25" customWidth="1"/>
    <col min="6140" max="6140" width="11.33203125" style="25" customWidth="1"/>
    <col min="6141" max="6141" width="16" style="25" customWidth="1"/>
    <col min="6142" max="6142" width="11.83203125" style="25" customWidth="1"/>
    <col min="6143" max="6143" width="10.83203125" style="25" customWidth="1"/>
    <col min="6144" max="6144" width="13.1640625" style="25" customWidth="1"/>
    <col min="6145" max="6145" width="13.6640625" style="25" customWidth="1"/>
    <col min="6146" max="6146" width="10.1640625" style="25" customWidth="1"/>
    <col min="6147" max="6147" width="16" style="25" customWidth="1"/>
    <col min="6148" max="6148" width="10.5" style="25" customWidth="1"/>
    <col min="6149" max="6149" width="11.83203125" style="25" customWidth="1"/>
    <col min="6150" max="6150" width="15.33203125" style="25" customWidth="1"/>
    <col min="6151" max="6151" width="12.5" style="25" customWidth="1"/>
    <col min="6152" max="6152" width="9.1640625" style="25" customWidth="1"/>
    <col min="6153" max="6153" width="16" style="25" customWidth="1"/>
    <col min="6154" max="6154" width="14.1640625" style="25" customWidth="1"/>
    <col min="6155" max="6155" width="15.1640625" style="25" customWidth="1"/>
    <col min="6156" max="6156" width="14.1640625" style="25" customWidth="1"/>
    <col min="6157" max="6157" width="12.6640625" style="25" customWidth="1"/>
    <col min="6158" max="6158" width="16" style="25" customWidth="1"/>
    <col min="6159" max="6159" width="11" style="25" customWidth="1"/>
    <col min="6160" max="6160" width="14.1640625" style="25" customWidth="1"/>
    <col min="6161" max="6161" width="14.5" style="25" customWidth="1"/>
    <col min="6162" max="6162" width="14.1640625" style="25" customWidth="1"/>
    <col min="6163" max="6166" width="16" style="25" customWidth="1"/>
    <col min="6167" max="6381" width="10.6640625" style="25"/>
    <col min="6382" max="6382" width="3.1640625" style="25" bestFit="1" customWidth="1"/>
    <col min="6383" max="6383" width="23.1640625" style="25" bestFit="1" customWidth="1"/>
    <col min="6384" max="6384" width="21" style="25" customWidth="1"/>
    <col min="6385" max="6385" width="22" style="25" bestFit="1" customWidth="1"/>
    <col min="6386" max="6386" width="13.83203125" style="25" customWidth="1"/>
    <col min="6387" max="6387" width="16" style="25" bestFit="1" customWidth="1"/>
    <col min="6388" max="6388" width="35.6640625" style="25" bestFit="1" customWidth="1"/>
    <col min="6389" max="6389" width="10.83203125" style="25" customWidth="1"/>
    <col min="6390" max="6390" width="8.33203125" style="25" customWidth="1"/>
    <col min="6391" max="6391" width="13" style="25" customWidth="1"/>
    <col min="6392" max="6392" width="11" style="25" customWidth="1"/>
    <col min="6393" max="6393" width="9.83203125" style="25" customWidth="1"/>
    <col min="6394" max="6394" width="12.33203125" style="25" customWidth="1"/>
    <col min="6395" max="6395" width="15.33203125" style="25" customWidth="1"/>
    <col min="6396" max="6396" width="11.33203125" style="25" customWidth="1"/>
    <col min="6397" max="6397" width="16" style="25" customWidth="1"/>
    <col min="6398" max="6398" width="11.83203125" style="25" customWidth="1"/>
    <col min="6399" max="6399" width="10.83203125" style="25" customWidth="1"/>
    <col min="6400" max="6400" width="13.1640625" style="25" customWidth="1"/>
    <col min="6401" max="6401" width="13.6640625" style="25" customWidth="1"/>
    <col min="6402" max="6402" width="10.1640625" style="25" customWidth="1"/>
    <col min="6403" max="6403" width="16" style="25" customWidth="1"/>
    <col min="6404" max="6404" width="10.5" style="25" customWidth="1"/>
    <col min="6405" max="6405" width="11.83203125" style="25" customWidth="1"/>
    <col min="6406" max="6406" width="15.33203125" style="25" customWidth="1"/>
    <col min="6407" max="6407" width="12.5" style="25" customWidth="1"/>
    <col min="6408" max="6408" width="9.1640625" style="25" customWidth="1"/>
    <col min="6409" max="6409" width="16" style="25" customWidth="1"/>
    <col min="6410" max="6410" width="14.1640625" style="25" customWidth="1"/>
    <col min="6411" max="6411" width="15.1640625" style="25" customWidth="1"/>
    <col min="6412" max="6412" width="14.1640625" style="25" customWidth="1"/>
    <col min="6413" max="6413" width="12.6640625" style="25" customWidth="1"/>
    <col min="6414" max="6414" width="16" style="25" customWidth="1"/>
    <col min="6415" max="6415" width="11" style="25" customWidth="1"/>
    <col min="6416" max="6416" width="14.1640625" style="25" customWidth="1"/>
    <col min="6417" max="6417" width="14.5" style="25" customWidth="1"/>
    <col min="6418" max="6418" width="14.1640625" style="25" customWidth="1"/>
    <col min="6419" max="6422" width="16" style="25" customWidth="1"/>
    <col min="6423" max="6637" width="10.6640625" style="25"/>
    <col min="6638" max="6638" width="3.1640625" style="25" bestFit="1" customWidth="1"/>
    <col min="6639" max="6639" width="23.1640625" style="25" bestFit="1" customWidth="1"/>
    <col min="6640" max="6640" width="21" style="25" customWidth="1"/>
    <col min="6641" max="6641" width="22" style="25" bestFit="1" customWidth="1"/>
    <col min="6642" max="6642" width="13.83203125" style="25" customWidth="1"/>
    <col min="6643" max="6643" width="16" style="25" bestFit="1" customWidth="1"/>
    <col min="6644" max="6644" width="35.6640625" style="25" bestFit="1" customWidth="1"/>
    <col min="6645" max="6645" width="10.83203125" style="25" customWidth="1"/>
    <col min="6646" max="6646" width="8.33203125" style="25" customWidth="1"/>
    <col min="6647" max="6647" width="13" style="25" customWidth="1"/>
    <col min="6648" max="6648" width="11" style="25" customWidth="1"/>
    <col min="6649" max="6649" width="9.83203125" style="25" customWidth="1"/>
    <col min="6650" max="6650" width="12.33203125" style="25" customWidth="1"/>
    <col min="6651" max="6651" width="15.33203125" style="25" customWidth="1"/>
    <col min="6652" max="6652" width="11.33203125" style="25" customWidth="1"/>
    <col min="6653" max="6653" width="16" style="25" customWidth="1"/>
    <col min="6654" max="6654" width="11.83203125" style="25" customWidth="1"/>
    <col min="6655" max="6655" width="10.83203125" style="25" customWidth="1"/>
    <col min="6656" max="6656" width="13.1640625" style="25" customWidth="1"/>
    <col min="6657" max="6657" width="13.6640625" style="25" customWidth="1"/>
    <col min="6658" max="6658" width="10.1640625" style="25" customWidth="1"/>
    <col min="6659" max="6659" width="16" style="25" customWidth="1"/>
    <col min="6660" max="6660" width="10.5" style="25" customWidth="1"/>
    <col min="6661" max="6661" width="11.83203125" style="25" customWidth="1"/>
    <col min="6662" max="6662" width="15.33203125" style="25" customWidth="1"/>
    <col min="6663" max="6663" width="12.5" style="25" customWidth="1"/>
    <col min="6664" max="6664" width="9.1640625" style="25" customWidth="1"/>
    <col min="6665" max="6665" width="16" style="25" customWidth="1"/>
    <col min="6666" max="6666" width="14.1640625" style="25" customWidth="1"/>
    <col min="6667" max="6667" width="15.1640625" style="25" customWidth="1"/>
    <col min="6668" max="6668" width="14.1640625" style="25" customWidth="1"/>
    <col min="6669" max="6669" width="12.6640625" style="25" customWidth="1"/>
    <col min="6670" max="6670" width="16" style="25" customWidth="1"/>
    <col min="6671" max="6671" width="11" style="25" customWidth="1"/>
    <col min="6672" max="6672" width="14.1640625" style="25" customWidth="1"/>
    <col min="6673" max="6673" width="14.5" style="25" customWidth="1"/>
    <col min="6674" max="6674" width="14.1640625" style="25" customWidth="1"/>
    <col min="6675" max="6678" width="16" style="25" customWidth="1"/>
    <col min="6679" max="6893" width="10.6640625" style="25"/>
    <col min="6894" max="6894" width="3.1640625" style="25" bestFit="1" customWidth="1"/>
    <col min="6895" max="6895" width="23.1640625" style="25" bestFit="1" customWidth="1"/>
    <col min="6896" max="6896" width="21" style="25" customWidth="1"/>
    <col min="6897" max="6897" width="22" style="25" bestFit="1" customWidth="1"/>
    <col min="6898" max="6898" width="13.83203125" style="25" customWidth="1"/>
    <col min="6899" max="6899" width="16" style="25" bestFit="1" customWidth="1"/>
    <col min="6900" max="6900" width="35.6640625" style="25" bestFit="1" customWidth="1"/>
    <col min="6901" max="6901" width="10.83203125" style="25" customWidth="1"/>
    <col min="6902" max="6902" width="8.33203125" style="25" customWidth="1"/>
    <col min="6903" max="6903" width="13" style="25" customWidth="1"/>
    <col min="6904" max="6904" width="11" style="25" customWidth="1"/>
    <col min="6905" max="6905" width="9.83203125" style="25" customWidth="1"/>
    <col min="6906" max="6906" width="12.33203125" style="25" customWidth="1"/>
    <col min="6907" max="6907" width="15.33203125" style="25" customWidth="1"/>
    <col min="6908" max="6908" width="11.33203125" style="25" customWidth="1"/>
    <col min="6909" max="6909" width="16" style="25" customWidth="1"/>
    <col min="6910" max="6910" width="11.83203125" style="25" customWidth="1"/>
    <col min="6911" max="6911" width="10.83203125" style="25" customWidth="1"/>
    <col min="6912" max="6912" width="13.1640625" style="25" customWidth="1"/>
    <col min="6913" max="6913" width="13.6640625" style="25" customWidth="1"/>
    <col min="6914" max="6914" width="10.1640625" style="25" customWidth="1"/>
    <col min="6915" max="6915" width="16" style="25" customWidth="1"/>
    <col min="6916" max="6916" width="10.5" style="25" customWidth="1"/>
    <col min="6917" max="6917" width="11.83203125" style="25" customWidth="1"/>
    <col min="6918" max="6918" width="15.33203125" style="25" customWidth="1"/>
    <col min="6919" max="6919" width="12.5" style="25" customWidth="1"/>
    <col min="6920" max="6920" width="9.1640625" style="25" customWidth="1"/>
    <col min="6921" max="6921" width="16" style="25" customWidth="1"/>
    <col min="6922" max="6922" width="14.1640625" style="25" customWidth="1"/>
    <col min="6923" max="6923" width="15.1640625" style="25" customWidth="1"/>
    <col min="6924" max="6924" width="14.1640625" style="25" customWidth="1"/>
    <col min="6925" max="6925" width="12.6640625" style="25" customWidth="1"/>
    <col min="6926" max="6926" width="16" style="25" customWidth="1"/>
    <col min="6927" max="6927" width="11" style="25" customWidth="1"/>
    <col min="6928" max="6928" width="14.1640625" style="25" customWidth="1"/>
    <col min="6929" max="6929" width="14.5" style="25" customWidth="1"/>
    <col min="6930" max="6930" width="14.1640625" style="25" customWidth="1"/>
    <col min="6931" max="6934" width="16" style="25" customWidth="1"/>
    <col min="6935" max="7149" width="10.6640625" style="25"/>
    <col min="7150" max="7150" width="3.1640625" style="25" bestFit="1" customWidth="1"/>
    <col min="7151" max="7151" width="23.1640625" style="25" bestFit="1" customWidth="1"/>
    <col min="7152" max="7152" width="21" style="25" customWidth="1"/>
    <col min="7153" max="7153" width="22" style="25" bestFit="1" customWidth="1"/>
    <col min="7154" max="7154" width="13.83203125" style="25" customWidth="1"/>
    <col min="7155" max="7155" width="16" style="25" bestFit="1" customWidth="1"/>
    <col min="7156" max="7156" width="35.6640625" style="25" bestFit="1" customWidth="1"/>
    <col min="7157" max="7157" width="10.83203125" style="25" customWidth="1"/>
    <col min="7158" max="7158" width="8.33203125" style="25" customWidth="1"/>
    <col min="7159" max="7159" width="13" style="25" customWidth="1"/>
    <col min="7160" max="7160" width="11" style="25" customWidth="1"/>
    <col min="7161" max="7161" width="9.83203125" style="25" customWidth="1"/>
    <col min="7162" max="7162" width="12.33203125" style="25" customWidth="1"/>
    <col min="7163" max="7163" width="15.33203125" style="25" customWidth="1"/>
    <col min="7164" max="7164" width="11.33203125" style="25" customWidth="1"/>
    <col min="7165" max="7165" width="16" style="25" customWidth="1"/>
    <col min="7166" max="7166" width="11.83203125" style="25" customWidth="1"/>
    <col min="7167" max="7167" width="10.83203125" style="25" customWidth="1"/>
    <col min="7168" max="7168" width="13.1640625" style="25" customWidth="1"/>
    <col min="7169" max="7169" width="13.6640625" style="25" customWidth="1"/>
    <col min="7170" max="7170" width="10.1640625" style="25" customWidth="1"/>
    <col min="7171" max="7171" width="16" style="25" customWidth="1"/>
    <col min="7172" max="7172" width="10.5" style="25" customWidth="1"/>
    <col min="7173" max="7173" width="11.83203125" style="25" customWidth="1"/>
    <col min="7174" max="7174" width="15.33203125" style="25" customWidth="1"/>
    <col min="7175" max="7175" width="12.5" style="25" customWidth="1"/>
    <col min="7176" max="7176" width="9.1640625" style="25" customWidth="1"/>
    <col min="7177" max="7177" width="16" style="25" customWidth="1"/>
    <col min="7178" max="7178" width="14.1640625" style="25" customWidth="1"/>
    <col min="7179" max="7179" width="15.1640625" style="25" customWidth="1"/>
    <col min="7180" max="7180" width="14.1640625" style="25" customWidth="1"/>
    <col min="7181" max="7181" width="12.6640625" style="25" customWidth="1"/>
    <col min="7182" max="7182" width="16" style="25" customWidth="1"/>
    <col min="7183" max="7183" width="11" style="25" customWidth="1"/>
    <col min="7184" max="7184" width="14.1640625" style="25" customWidth="1"/>
    <col min="7185" max="7185" width="14.5" style="25" customWidth="1"/>
    <col min="7186" max="7186" width="14.1640625" style="25" customWidth="1"/>
    <col min="7187" max="7190" width="16" style="25" customWidth="1"/>
    <col min="7191" max="7405" width="10.6640625" style="25"/>
    <col min="7406" max="7406" width="3.1640625" style="25" bestFit="1" customWidth="1"/>
    <col min="7407" max="7407" width="23.1640625" style="25" bestFit="1" customWidth="1"/>
    <col min="7408" max="7408" width="21" style="25" customWidth="1"/>
    <col min="7409" max="7409" width="22" style="25" bestFit="1" customWidth="1"/>
    <col min="7410" max="7410" width="13.83203125" style="25" customWidth="1"/>
    <col min="7411" max="7411" width="16" style="25" bestFit="1" customWidth="1"/>
    <col min="7412" max="7412" width="35.6640625" style="25" bestFit="1" customWidth="1"/>
    <col min="7413" max="7413" width="10.83203125" style="25" customWidth="1"/>
    <col min="7414" max="7414" width="8.33203125" style="25" customWidth="1"/>
    <col min="7415" max="7415" width="13" style="25" customWidth="1"/>
    <col min="7416" max="7416" width="11" style="25" customWidth="1"/>
    <col min="7417" max="7417" width="9.83203125" style="25" customWidth="1"/>
    <col min="7418" max="7418" width="12.33203125" style="25" customWidth="1"/>
    <col min="7419" max="7419" width="15.33203125" style="25" customWidth="1"/>
    <col min="7420" max="7420" width="11.33203125" style="25" customWidth="1"/>
    <col min="7421" max="7421" width="16" style="25" customWidth="1"/>
    <col min="7422" max="7422" width="11.83203125" style="25" customWidth="1"/>
    <col min="7423" max="7423" width="10.83203125" style="25" customWidth="1"/>
    <col min="7424" max="7424" width="13.1640625" style="25" customWidth="1"/>
    <col min="7425" max="7425" width="13.6640625" style="25" customWidth="1"/>
    <col min="7426" max="7426" width="10.1640625" style="25" customWidth="1"/>
    <col min="7427" max="7427" width="16" style="25" customWidth="1"/>
    <col min="7428" max="7428" width="10.5" style="25" customWidth="1"/>
    <col min="7429" max="7429" width="11.83203125" style="25" customWidth="1"/>
    <col min="7430" max="7430" width="15.33203125" style="25" customWidth="1"/>
    <col min="7431" max="7431" width="12.5" style="25" customWidth="1"/>
    <col min="7432" max="7432" width="9.1640625" style="25" customWidth="1"/>
    <col min="7433" max="7433" width="16" style="25" customWidth="1"/>
    <col min="7434" max="7434" width="14.1640625" style="25" customWidth="1"/>
    <col min="7435" max="7435" width="15.1640625" style="25" customWidth="1"/>
    <col min="7436" max="7436" width="14.1640625" style="25" customWidth="1"/>
    <col min="7437" max="7437" width="12.6640625" style="25" customWidth="1"/>
    <col min="7438" max="7438" width="16" style="25" customWidth="1"/>
    <col min="7439" max="7439" width="11" style="25" customWidth="1"/>
    <col min="7440" max="7440" width="14.1640625" style="25" customWidth="1"/>
    <col min="7441" max="7441" width="14.5" style="25" customWidth="1"/>
    <col min="7442" max="7442" width="14.1640625" style="25" customWidth="1"/>
    <col min="7443" max="7446" width="16" style="25" customWidth="1"/>
    <col min="7447" max="7661" width="10.6640625" style="25"/>
    <col min="7662" max="7662" width="3.1640625" style="25" bestFit="1" customWidth="1"/>
    <col min="7663" max="7663" width="23.1640625" style="25" bestFit="1" customWidth="1"/>
    <col min="7664" max="7664" width="21" style="25" customWidth="1"/>
    <col min="7665" max="7665" width="22" style="25" bestFit="1" customWidth="1"/>
    <col min="7666" max="7666" width="13.83203125" style="25" customWidth="1"/>
    <col min="7667" max="7667" width="16" style="25" bestFit="1" customWidth="1"/>
    <col min="7668" max="7668" width="35.6640625" style="25" bestFit="1" customWidth="1"/>
    <col min="7669" max="7669" width="10.83203125" style="25" customWidth="1"/>
    <col min="7670" max="7670" width="8.33203125" style="25" customWidth="1"/>
    <col min="7671" max="7671" width="13" style="25" customWidth="1"/>
    <col min="7672" max="7672" width="11" style="25" customWidth="1"/>
    <col min="7673" max="7673" width="9.83203125" style="25" customWidth="1"/>
    <col min="7674" max="7674" width="12.33203125" style="25" customWidth="1"/>
    <col min="7675" max="7675" width="15.33203125" style="25" customWidth="1"/>
    <col min="7676" max="7676" width="11.33203125" style="25" customWidth="1"/>
    <col min="7677" max="7677" width="16" style="25" customWidth="1"/>
    <col min="7678" max="7678" width="11.83203125" style="25" customWidth="1"/>
    <col min="7679" max="7679" width="10.83203125" style="25" customWidth="1"/>
    <col min="7680" max="7680" width="13.1640625" style="25" customWidth="1"/>
    <col min="7681" max="7681" width="13.6640625" style="25" customWidth="1"/>
    <col min="7682" max="7682" width="10.1640625" style="25" customWidth="1"/>
    <col min="7683" max="7683" width="16" style="25" customWidth="1"/>
    <col min="7684" max="7684" width="10.5" style="25" customWidth="1"/>
    <col min="7685" max="7685" width="11.83203125" style="25" customWidth="1"/>
    <col min="7686" max="7686" width="15.33203125" style="25" customWidth="1"/>
    <col min="7687" max="7687" width="12.5" style="25" customWidth="1"/>
    <col min="7688" max="7688" width="9.1640625" style="25" customWidth="1"/>
    <col min="7689" max="7689" width="16" style="25" customWidth="1"/>
    <col min="7690" max="7690" width="14.1640625" style="25" customWidth="1"/>
    <col min="7691" max="7691" width="15.1640625" style="25" customWidth="1"/>
    <col min="7692" max="7692" width="14.1640625" style="25" customWidth="1"/>
    <col min="7693" max="7693" width="12.6640625" style="25" customWidth="1"/>
    <col min="7694" max="7694" width="16" style="25" customWidth="1"/>
    <col min="7695" max="7695" width="11" style="25" customWidth="1"/>
    <col min="7696" max="7696" width="14.1640625" style="25" customWidth="1"/>
    <col min="7697" max="7697" width="14.5" style="25" customWidth="1"/>
    <col min="7698" max="7698" width="14.1640625" style="25" customWidth="1"/>
    <col min="7699" max="7702" width="16" style="25" customWidth="1"/>
    <col min="7703" max="7917" width="10.6640625" style="25"/>
    <col min="7918" max="7918" width="3.1640625" style="25" bestFit="1" customWidth="1"/>
    <col min="7919" max="7919" width="23.1640625" style="25" bestFit="1" customWidth="1"/>
    <col min="7920" max="7920" width="21" style="25" customWidth="1"/>
    <col min="7921" max="7921" width="22" style="25" bestFit="1" customWidth="1"/>
    <col min="7922" max="7922" width="13.83203125" style="25" customWidth="1"/>
    <col min="7923" max="7923" width="16" style="25" bestFit="1" customWidth="1"/>
    <col min="7924" max="7924" width="35.6640625" style="25" bestFit="1" customWidth="1"/>
    <col min="7925" max="7925" width="10.83203125" style="25" customWidth="1"/>
    <col min="7926" max="7926" width="8.33203125" style="25" customWidth="1"/>
    <col min="7927" max="7927" width="13" style="25" customWidth="1"/>
    <col min="7928" max="7928" width="11" style="25" customWidth="1"/>
    <col min="7929" max="7929" width="9.83203125" style="25" customWidth="1"/>
    <col min="7930" max="7930" width="12.33203125" style="25" customWidth="1"/>
    <col min="7931" max="7931" width="15.33203125" style="25" customWidth="1"/>
    <col min="7932" max="7932" width="11.33203125" style="25" customWidth="1"/>
    <col min="7933" max="7933" width="16" style="25" customWidth="1"/>
    <col min="7934" max="7934" width="11.83203125" style="25" customWidth="1"/>
    <col min="7935" max="7935" width="10.83203125" style="25" customWidth="1"/>
    <col min="7936" max="7936" width="13.1640625" style="25" customWidth="1"/>
    <col min="7937" max="7937" width="13.6640625" style="25" customWidth="1"/>
    <col min="7938" max="7938" width="10.1640625" style="25" customWidth="1"/>
    <col min="7939" max="7939" width="16" style="25" customWidth="1"/>
    <col min="7940" max="7940" width="10.5" style="25" customWidth="1"/>
    <col min="7941" max="7941" width="11.83203125" style="25" customWidth="1"/>
    <col min="7942" max="7942" width="15.33203125" style="25" customWidth="1"/>
    <col min="7943" max="7943" width="12.5" style="25" customWidth="1"/>
    <col min="7944" max="7944" width="9.1640625" style="25" customWidth="1"/>
    <col min="7945" max="7945" width="16" style="25" customWidth="1"/>
    <col min="7946" max="7946" width="14.1640625" style="25" customWidth="1"/>
    <col min="7947" max="7947" width="15.1640625" style="25" customWidth="1"/>
    <col min="7948" max="7948" width="14.1640625" style="25" customWidth="1"/>
    <col min="7949" max="7949" width="12.6640625" style="25" customWidth="1"/>
    <col min="7950" max="7950" width="16" style="25" customWidth="1"/>
    <col min="7951" max="7951" width="11" style="25" customWidth="1"/>
    <col min="7952" max="7952" width="14.1640625" style="25" customWidth="1"/>
    <col min="7953" max="7953" width="14.5" style="25" customWidth="1"/>
    <col min="7954" max="7954" width="14.1640625" style="25" customWidth="1"/>
    <col min="7955" max="7958" width="16" style="25" customWidth="1"/>
    <col min="7959" max="8173" width="10.6640625" style="25"/>
    <col min="8174" max="8174" width="3.1640625" style="25" bestFit="1" customWidth="1"/>
    <col min="8175" max="8175" width="23.1640625" style="25" bestFit="1" customWidth="1"/>
    <col min="8176" max="8176" width="21" style="25" customWidth="1"/>
    <col min="8177" max="8177" width="22" style="25" bestFit="1" customWidth="1"/>
    <col min="8178" max="8178" width="13.83203125" style="25" customWidth="1"/>
    <col min="8179" max="8179" width="16" style="25" bestFit="1" customWidth="1"/>
    <col min="8180" max="8180" width="35.6640625" style="25" bestFit="1" customWidth="1"/>
    <col min="8181" max="8181" width="10.83203125" style="25" customWidth="1"/>
    <col min="8182" max="8182" width="8.33203125" style="25" customWidth="1"/>
    <col min="8183" max="8183" width="13" style="25" customWidth="1"/>
    <col min="8184" max="8184" width="11" style="25" customWidth="1"/>
    <col min="8185" max="8185" width="9.83203125" style="25" customWidth="1"/>
    <col min="8186" max="8186" width="12.33203125" style="25" customWidth="1"/>
    <col min="8187" max="8187" width="15.33203125" style="25" customWidth="1"/>
    <col min="8188" max="8188" width="11.33203125" style="25" customWidth="1"/>
    <col min="8189" max="8189" width="16" style="25" customWidth="1"/>
    <col min="8190" max="8190" width="11.83203125" style="25" customWidth="1"/>
    <col min="8191" max="8191" width="10.83203125" style="25" customWidth="1"/>
    <col min="8192" max="8192" width="13.1640625" style="25" customWidth="1"/>
    <col min="8193" max="8193" width="13.6640625" style="25" customWidth="1"/>
    <col min="8194" max="8194" width="10.1640625" style="25" customWidth="1"/>
    <col min="8195" max="8195" width="16" style="25" customWidth="1"/>
    <col min="8196" max="8196" width="10.5" style="25" customWidth="1"/>
    <col min="8197" max="8197" width="11.83203125" style="25" customWidth="1"/>
    <col min="8198" max="8198" width="15.33203125" style="25" customWidth="1"/>
    <col min="8199" max="8199" width="12.5" style="25" customWidth="1"/>
    <col min="8200" max="8200" width="9.1640625" style="25" customWidth="1"/>
    <col min="8201" max="8201" width="16" style="25" customWidth="1"/>
    <col min="8202" max="8202" width="14.1640625" style="25" customWidth="1"/>
    <col min="8203" max="8203" width="15.1640625" style="25" customWidth="1"/>
    <col min="8204" max="8204" width="14.1640625" style="25" customWidth="1"/>
    <col min="8205" max="8205" width="12.6640625" style="25" customWidth="1"/>
    <col min="8206" max="8206" width="16" style="25" customWidth="1"/>
    <col min="8207" max="8207" width="11" style="25" customWidth="1"/>
    <col min="8208" max="8208" width="14.1640625" style="25" customWidth="1"/>
    <col min="8209" max="8209" width="14.5" style="25" customWidth="1"/>
    <col min="8210" max="8210" width="14.1640625" style="25" customWidth="1"/>
    <col min="8211" max="8214" width="16" style="25" customWidth="1"/>
    <col min="8215" max="8429" width="10.6640625" style="25"/>
    <col min="8430" max="8430" width="3.1640625" style="25" bestFit="1" customWidth="1"/>
    <col min="8431" max="8431" width="23.1640625" style="25" bestFit="1" customWidth="1"/>
    <col min="8432" max="8432" width="21" style="25" customWidth="1"/>
    <col min="8433" max="8433" width="22" style="25" bestFit="1" customWidth="1"/>
    <col min="8434" max="8434" width="13.83203125" style="25" customWidth="1"/>
    <col min="8435" max="8435" width="16" style="25" bestFit="1" customWidth="1"/>
    <col min="8436" max="8436" width="35.6640625" style="25" bestFit="1" customWidth="1"/>
    <col min="8437" max="8437" width="10.83203125" style="25" customWidth="1"/>
    <col min="8438" max="8438" width="8.33203125" style="25" customWidth="1"/>
    <col min="8439" max="8439" width="13" style="25" customWidth="1"/>
    <col min="8440" max="8440" width="11" style="25" customWidth="1"/>
    <col min="8441" max="8441" width="9.83203125" style="25" customWidth="1"/>
    <col min="8442" max="8442" width="12.33203125" style="25" customWidth="1"/>
    <col min="8443" max="8443" width="15.33203125" style="25" customWidth="1"/>
    <col min="8444" max="8444" width="11.33203125" style="25" customWidth="1"/>
    <col min="8445" max="8445" width="16" style="25" customWidth="1"/>
    <col min="8446" max="8446" width="11.83203125" style="25" customWidth="1"/>
    <col min="8447" max="8447" width="10.83203125" style="25" customWidth="1"/>
    <col min="8448" max="8448" width="13.1640625" style="25" customWidth="1"/>
    <col min="8449" max="8449" width="13.6640625" style="25" customWidth="1"/>
    <col min="8450" max="8450" width="10.1640625" style="25" customWidth="1"/>
    <col min="8451" max="8451" width="16" style="25" customWidth="1"/>
    <col min="8452" max="8452" width="10.5" style="25" customWidth="1"/>
    <col min="8453" max="8453" width="11.83203125" style="25" customWidth="1"/>
    <col min="8454" max="8454" width="15.33203125" style="25" customWidth="1"/>
    <col min="8455" max="8455" width="12.5" style="25" customWidth="1"/>
    <col min="8456" max="8456" width="9.1640625" style="25" customWidth="1"/>
    <col min="8457" max="8457" width="16" style="25" customWidth="1"/>
    <col min="8458" max="8458" width="14.1640625" style="25" customWidth="1"/>
    <col min="8459" max="8459" width="15.1640625" style="25" customWidth="1"/>
    <col min="8460" max="8460" width="14.1640625" style="25" customWidth="1"/>
    <col min="8461" max="8461" width="12.6640625" style="25" customWidth="1"/>
    <col min="8462" max="8462" width="16" style="25" customWidth="1"/>
    <col min="8463" max="8463" width="11" style="25" customWidth="1"/>
    <col min="8464" max="8464" width="14.1640625" style="25" customWidth="1"/>
    <col min="8465" max="8465" width="14.5" style="25" customWidth="1"/>
    <col min="8466" max="8466" width="14.1640625" style="25" customWidth="1"/>
    <col min="8467" max="8470" width="16" style="25" customWidth="1"/>
    <col min="8471" max="8685" width="10.6640625" style="25"/>
    <col min="8686" max="8686" width="3.1640625" style="25" bestFit="1" customWidth="1"/>
    <col min="8687" max="8687" width="23.1640625" style="25" bestFit="1" customWidth="1"/>
    <col min="8688" max="8688" width="21" style="25" customWidth="1"/>
    <col min="8689" max="8689" width="22" style="25" bestFit="1" customWidth="1"/>
    <col min="8690" max="8690" width="13.83203125" style="25" customWidth="1"/>
    <col min="8691" max="8691" width="16" style="25" bestFit="1" customWidth="1"/>
    <col min="8692" max="8692" width="35.6640625" style="25" bestFit="1" customWidth="1"/>
    <col min="8693" max="8693" width="10.83203125" style="25" customWidth="1"/>
    <col min="8694" max="8694" width="8.33203125" style="25" customWidth="1"/>
    <col min="8695" max="8695" width="13" style="25" customWidth="1"/>
    <col min="8696" max="8696" width="11" style="25" customWidth="1"/>
    <col min="8697" max="8697" width="9.83203125" style="25" customWidth="1"/>
    <col min="8698" max="8698" width="12.33203125" style="25" customWidth="1"/>
    <col min="8699" max="8699" width="15.33203125" style="25" customWidth="1"/>
    <col min="8700" max="8700" width="11.33203125" style="25" customWidth="1"/>
    <col min="8701" max="8701" width="16" style="25" customWidth="1"/>
    <col min="8702" max="8702" width="11.83203125" style="25" customWidth="1"/>
    <col min="8703" max="8703" width="10.83203125" style="25" customWidth="1"/>
    <col min="8704" max="8704" width="13.1640625" style="25" customWidth="1"/>
    <col min="8705" max="8705" width="13.6640625" style="25" customWidth="1"/>
    <col min="8706" max="8706" width="10.1640625" style="25" customWidth="1"/>
    <col min="8707" max="8707" width="16" style="25" customWidth="1"/>
    <col min="8708" max="8708" width="10.5" style="25" customWidth="1"/>
    <col min="8709" max="8709" width="11.83203125" style="25" customWidth="1"/>
    <col min="8710" max="8710" width="15.33203125" style="25" customWidth="1"/>
    <col min="8711" max="8711" width="12.5" style="25" customWidth="1"/>
    <col min="8712" max="8712" width="9.1640625" style="25" customWidth="1"/>
    <col min="8713" max="8713" width="16" style="25" customWidth="1"/>
    <col min="8714" max="8714" width="14.1640625" style="25" customWidth="1"/>
    <col min="8715" max="8715" width="15.1640625" style="25" customWidth="1"/>
    <col min="8716" max="8716" width="14.1640625" style="25" customWidth="1"/>
    <col min="8717" max="8717" width="12.6640625" style="25" customWidth="1"/>
    <col min="8718" max="8718" width="16" style="25" customWidth="1"/>
    <col min="8719" max="8719" width="11" style="25" customWidth="1"/>
    <col min="8720" max="8720" width="14.1640625" style="25" customWidth="1"/>
    <col min="8721" max="8721" width="14.5" style="25" customWidth="1"/>
    <col min="8722" max="8722" width="14.1640625" style="25" customWidth="1"/>
    <col min="8723" max="8726" width="16" style="25" customWidth="1"/>
    <col min="8727" max="8941" width="10.6640625" style="25"/>
    <col min="8942" max="8942" width="3.1640625" style="25" bestFit="1" customWidth="1"/>
    <col min="8943" max="8943" width="23.1640625" style="25" bestFit="1" customWidth="1"/>
    <col min="8944" max="8944" width="21" style="25" customWidth="1"/>
    <col min="8945" max="8945" width="22" style="25" bestFit="1" customWidth="1"/>
    <col min="8946" max="8946" width="13.83203125" style="25" customWidth="1"/>
    <col min="8947" max="8947" width="16" style="25" bestFit="1" customWidth="1"/>
    <col min="8948" max="8948" width="35.6640625" style="25" bestFit="1" customWidth="1"/>
    <col min="8949" max="8949" width="10.83203125" style="25" customWidth="1"/>
    <col min="8950" max="8950" width="8.33203125" style="25" customWidth="1"/>
    <col min="8951" max="8951" width="13" style="25" customWidth="1"/>
    <col min="8952" max="8952" width="11" style="25" customWidth="1"/>
    <col min="8953" max="8953" width="9.83203125" style="25" customWidth="1"/>
    <col min="8954" max="8954" width="12.33203125" style="25" customWidth="1"/>
    <col min="8955" max="8955" width="15.33203125" style="25" customWidth="1"/>
    <col min="8956" max="8956" width="11.33203125" style="25" customWidth="1"/>
    <col min="8957" max="8957" width="16" style="25" customWidth="1"/>
    <col min="8958" max="8958" width="11.83203125" style="25" customWidth="1"/>
    <col min="8959" max="8959" width="10.83203125" style="25" customWidth="1"/>
    <col min="8960" max="8960" width="13.1640625" style="25" customWidth="1"/>
    <col min="8961" max="8961" width="13.6640625" style="25" customWidth="1"/>
    <col min="8962" max="8962" width="10.1640625" style="25" customWidth="1"/>
    <col min="8963" max="8963" width="16" style="25" customWidth="1"/>
    <col min="8964" max="8964" width="10.5" style="25" customWidth="1"/>
    <col min="8965" max="8965" width="11.83203125" style="25" customWidth="1"/>
    <col min="8966" max="8966" width="15.33203125" style="25" customWidth="1"/>
    <col min="8967" max="8967" width="12.5" style="25" customWidth="1"/>
    <col min="8968" max="8968" width="9.1640625" style="25" customWidth="1"/>
    <col min="8969" max="8969" width="16" style="25" customWidth="1"/>
    <col min="8970" max="8970" width="14.1640625" style="25" customWidth="1"/>
    <col min="8971" max="8971" width="15.1640625" style="25" customWidth="1"/>
    <col min="8972" max="8972" width="14.1640625" style="25" customWidth="1"/>
    <col min="8973" max="8973" width="12.6640625" style="25" customWidth="1"/>
    <col min="8974" max="8974" width="16" style="25" customWidth="1"/>
    <col min="8975" max="8975" width="11" style="25" customWidth="1"/>
    <col min="8976" max="8976" width="14.1640625" style="25" customWidth="1"/>
    <col min="8977" max="8977" width="14.5" style="25" customWidth="1"/>
    <col min="8978" max="8978" width="14.1640625" style="25" customWidth="1"/>
    <col min="8979" max="8982" width="16" style="25" customWidth="1"/>
    <col min="8983" max="9197" width="10.6640625" style="25"/>
    <col min="9198" max="9198" width="3.1640625" style="25" bestFit="1" customWidth="1"/>
    <col min="9199" max="9199" width="23.1640625" style="25" bestFit="1" customWidth="1"/>
    <col min="9200" max="9200" width="21" style="25" customWidth="1"/>
    <col min="9201" max="9201" width="22" style="25" bestFit="1" customWidth="1"/>
    <col min="9202" max="9202" width="13.83203125" style="25" customWidth="1"/>
    <col min="9203" max="9203" width="16" style="25" bestFit="1" customWidth="1"/>
    <col min="9204" max="9204" width="35.6640625" style="25" bestFit="1" customWidth="1"/>
    <col min="9205" max="9205" width="10.83203125" style="25" customWidth="1"/>
    <col min="9206" max="9206" width="8.33203125" style="25" customWidth="1"/>
    <col min="9207" max="9207" width="13" style="25" customWidth="1"/>
    <col min="9208" max="9208" width="11" style="25" customWidth="1"/>
    <col min="9209" max="9209" width="9.83203125" style="25" customWidth="1"/>
    <col min="9210" max="9210" width="12.33203125" style="25" customWidth="1"/>
    <col min="9211" max="9211" width="15.33203125" style="25" customWidth="1"/>
    <col min="9212" max="9212" width="11.33203125" style="25" customWidth="1"/>
    <col min="9213" max="9213" width="16" style="25" customWidth="1"/>
    <col min="9214" max="9214" width="11.83203125" style="25" customWidth="1"/>
    <col min="9215" max="9215" width="10.83203125" style="25" customWidth="1"/>
    <col min="9216" max="9216" width="13.1640625" style="25" customWidth="1"/>
    <col min="9217" max="9217" width="13.6640625" style="25" customWidth="1"/>
    <col min="9218" max="9218" width="10.1640625" style="25" customWidth="1"/>
    <col min="9219" max="9219" width="16" style="25" customWidth="1"/>
    <col min="9220" max="9220" width="10.5" style="25" customWidth="1"/>
    <col min="9221" max="9221" width="11.83203125" style="25" customWidth="1"/>
    <col min="9222" max="9222" width="15.33203125" style="25" customWidth="1"/>
    <col min="9223" max="9223" width="12.5" style="25" customWidth="1"/>
    <col min="9224" max="9224" width="9.1640625" style="25" customWidth="1"/>
    <col min="9225" max="9225" width="16" style="25" customWidth="1"/>
    <col min="9226" max="9226" width="14.1640625" style="25" customWidth="1"/>
    <col min="9227" max="9227" width="15.1640625" style="25" customWidth="1"/>
    <col min="9228" max="9228" width="14.1640625" style="25" customWidth="1"/>
    <col min="9229" max="9229" width="12.6640625" style="25" customWidth="1"/>
    <col min="9230" max="9230" width="16" style="25" customWidth="1"/>
    <col min="9231" max="9231" width="11" style="25" customWidth="1"/>
    <col min="9232" max="9232" width="14.1640625" style="25" customWidth="1"/>
    <col min="9233" max="9233" width="14.5" style="25" customWidth="1"/>
    <col min="9234" max="9234" width="14.1640625" style="25" customWidth="1"/>
    <col min="9235" max="9238" width="16" style="25" customWidth="1"/>
    <col min="9239" max="9453" width="10.6640625" style="25"/>
    <col min="9454" max="9454" width="3.1640625" style="25" bestFit="1" customWidth="1"/>
    <col min="9455" max="9455" width="23.1640625" style="25" bestFit="1" customWidth="1"/>
    <col min="9456" max="9456" width="21" style="25" customWidth="1"/>
    <col min="9457" max="9457" width="22" style="25" bestFit="1" customWidth="1"/>
    <col min="9458" max="9458" width="13.83203125" style="25" customWidth="1"/>
    <col min="9459" max="9459" width="16" style="25" bestFit="1" customWidth="1"/>
    <col min="9460" max="9460" width="35.6640625" style="25" bestFit="1" customWidth="1"/>
    <col min="9461" max="9461" width="10.83203125" style="25" customWidth="1"/>
    <col min="9462" max="9462" width="8.33203125" style="25" customWidth="1"/>
    <col min="9463" max="9463" width="13" style="25" customWidth="1"/>
    <col min="9464" max="9464" width="11" style="25" customWidth="1"/>
    <col min="9465" max="9465" width="9.83203125" style="25" customWidth="1"/>
    <col min="9466" max="9466" width="12.33203125" style="25" customWidth="1"/>
    <col min="9467" max="9467" width="15.33203125" style="25" customWidth="1"/>
    <col min="9468" max="9468" width="11.33203125" style="25" customWidth="1"/>
    <col min="9469" max="9469" width="16" style="25" customWidth="1"/>
    <col min="9470" max="9470" width="11.83203125" style="25" customWidth="1"/>
    <col min="9471" max="9471" width="10.83203125" style="25" customWidth="1"/>
    <col min="9472" max="9472" width="13.1640625" style="25" customWidth="1"/>
    <col min="9473" max="9473" width="13.6640625" style="25" customWidth="1"/>
    <col min="9474" max="9474" width="10.1640625" style="25" customWidth="1"/>
    <col min="9475" max="9475" width="16" style="25" customWidth="1"/>
    <col min="9476" max="9476" width="10.5" style="25" customWidth="1"/>
    <col min="9477" max="9477" width="11.83203125" style="25" customWidth="1"/>
    <col min="9478" max="9478" width="15.33203125" style="25" customWidth="1"/>
    <col min="9479" max="9479" width="12.5" style="25" customWidth="1"/>
    <col min="9480" max="9480" width="9.1640625" style="25" customWidth="1"/>
    <col min="9481" max="9481" width="16" style="25" customWidth="1"/>
    <col min="9482" max="9482" width="14.1640625" style="25" customWidth="1"/>
    <col min="9483" max="9483" width="15.1640625" style="25" customWidth="1"/>
    <col min="9484" max="9484" width="14.1640625" style="25" customWidth="1"/>
    <col min="9485" max="9485" width="12.6640625" style="25" customWidth="1"/>
    <col min="9486" max="9486" width="16" style="25" customWidth="1"/>
    <col min="9487" max="9487" width="11" style="25" customWidth="1"/>
    <col min="9488" max="9488" width="14.1640625" style="25" customWidth="1"/>
    <col min="9489" max="9489" width="14.5" style="25" customWidth="1"/>
    <col min="9490" max="9490" width="14.1640625" style="25" customWidth="1"/>
    <col min="9491" max="9494" width="16" style="25" customWidth="1"/>
    <col min="9495" max="9709" width="10.6640625" style="25"/>
    <col min="9710" max="9710" width="3.1640625" style="25" bestFit="1" customWidth="1"/>
    <col min="9711" max="9711" width="23.1640625" style="25" bestFit="1" customWidth="1"/>
    <col min="9712" max="9712" width="21" style="25" customWidth="1"/>
    <col min="9713" max="9713" width="22" style="25" bestFit="1" customWidth="1"/>
    <col min="9714" max="9714" width="13.83203125" style="25" customWidth="1"/>
    <col min="9715" max="9715" width="16" style="25" bestFit="1" customWidth="1"/>
    <col min="9716" max="9716" width="35.6640625" style="25" bestFit="1" customWidth="1"/>
    <col min="9717" max="9717" width="10.83203125" style="25" customWidth="1"/>
    <col min="9718" max="9718" width="8.33203125" style="25" customWidth="1"/>
    <col min="9719" max="9719" width="13" style="25" customWidth="1"/>
    <col min="9720" max="9720" width="11" style="25" customWidth="1"/>
    <col min="9721" max="9721" width="9.83203125" style="25" customWidth="1"/>
    <col min="9722" max="9722" width="12.33203125" style="25" customWidth="1"/>
    <col min="9723" max="9723" width="15.33203125" style="25" customWidth="1"/>
    <col min="9724" max="9724" width="11.33203125" style="25" customWidth="1"/>
    <col min="9725" max="9725" width="16" style="25" customWidth="1"/>
    <col min="9726" max="9726" width="11.83203125" style="25" customWidth="1"/>
    <col min="9727" max="9727" width="10.83203125" style="25" customWidth="1"/>
    <col min="9728" max="9728" width="13.1640625" style="25" customWidth="1"/>
    <col min="9729" max="9729" width="13.6640625" style="25" customWidth="1"/>
    <col min="9730" max="9730" width="10.1640625" style="25" customWidth="1"/>
    <col min="9731" max="9731" width="16" style="25" customWidth="1"/>
    <col min="9732" max="9732" width="10.5" style="25" customWidth="1"/>
    <col min="9733" max="9733" width="11.83203125" style="25" customWidth="1"/>
    <col min="9734" max="9734" width="15.33203125" style="25" customWidth="1"/>
    <col min="9735" max="9735" width="12.5" style="25" customWidth="1"/>
    <col min="9736" max="9736" width="9.1640625" style="25" customWidth="1"/>
    <col min="9737" max="9737" width="16" style="25" customWidth="1"/>
    <col min="9738" max="9738" width="14.1640625" style="25" customWidth="1"/>
    <col min="9739" max="9739" width="15.1640625" style="25" customWidth="1"/>
    <col min="9740" max="9740" width="14.1640625" style="25" customWidth="1"/>
    <col min="9741" max="9741" width="12.6640625" style="25" customWidth="1"/>
    <col min="9742" max="9742" width="16" style="25" customWidth="1"/>
    <col min="9743" max="9743" width="11" style="25" customWidth="1"/>
    <col min="9744" max="9744" width="14.1640625" style="25" customWidth="1"/>
    <col min="9745" max="9745" width="14.5" style="25" customWidth="1"/>
    <col min="9746" max="9746" width="14.1640625" style="25" customWidth="1"/>
    <col min="9747" max="9750" width="16" style="25" customWidth="1"/>
    <col min="9751" max="9965" width="10.6640625" style="25"/>
    <col min="9966" max="9966" width="3.1640625" style="25" bestFit="1" customWidth="1"/>
    <col min="9967" max="9967" width="23.1640625" style="25" bestFit="1" customWidth="1"/>
    <col min="9968" max="9968" width="21" style="25" customWidth="1"/>
    <col min="9969" max="9969" width="22" style="25" bestFit="1" customWidth="1"/>
    <col min="9970" max="9970" width="13.83203125" style="25" customWidth="1"/>
    <col min="9971" max="9971" width="16" style="25" bestFit="1" customWidth="1"/>
    <col min="9972" max="9972" width="35.6640625" style="25" bestFit="1" customWidth="1"/>
    <col min="9973" max="9973" width="10.83203125" style="25" customWidth="1"/>
    <col min="9974" max="9974" width="8.33203125" style="25" customWidth="1"/>
    <col min="9975" max="9975" width="13" style="25" customWidth="1"/>
    <col min="9976" max="9976" width="11" style="25" customWidth="1"/>
    <col min="9977" max="9977" width="9.83203125" style="25" customWidth="1"/>
    <col min="9978" max="9978" width="12.33203125" style="25" customWidth="1"/>
    <col min="9979" max="9979" width="15.33203125" style="25" customWidth="1"/>
    <col min="9980" max="9980" width="11.33203125" style="25" customWidth="1"/>
    <col min="9981" max="9981" width="16" style="25" customWidth="1"/>
    <col min="9982" max="9982" width="11.83203125" style="25" customWidth="1"/>
    <col min="9983" max="9983" width="10.83203125" style="25" customWidth="1"/>
    <col min="9984" max="9984" width="13.1640625" style="25" customWidth="1"/>
    <col min="9985" max="9985" width="13.6640625" style="25" customWidth="1"/>
    <col min="9986" max="9986" width="10.1640625" style="25" customWidth="1"/>
    <col min="9987" max="9987" width="16" style="25" customWidth="1"/>
    <col min="9988" max="9988" width="10.5" style="25" customWidth="1"/>
    <col min="9989" max="9989" width="11.83203125" style="25" customWidth="1"/>
    <col min="9990" max="9990" width="15.33203125" style="25" customWidth="1"/>
    <col min="9991" max="9991" width="12.5" style="25" customWidth="1"/>
    <col min="9992" max="9992" width="9.1640625" style="25" customWidth="1"/>
    <col min="9993" max="9993" width="16" style="25" customWidth="1"/>
    <col min="9994" max="9994" width="14.1640625" style="25" customWidth="1"/>
    <col min="9995" max="9995" width="15.1640625" style="25" customWidth="1"/>
    <col min="9996" max="9996" width="14.1640625" style="25" customWidth="1"/>
    <col min="9997" max="9997" width="12.6640625" style="25" customWidth="1"/>
    <col min="9998" max="9998" width="16" style="25" customWidth="1"/>
    <col min="9999" max="9999" width="11" style="25" customWidth="1"/>
    <col min="10000" max="10000" width="14.1640625" style="25" customWidth="1"/>
    <col min="10001" max="10001" width="14.5" style="25" customWidth="1"/>
    <col min="10002" max="10002" width="14.1640625" style="25" customWidth="1"/>
    <col min="10003" max="10006" width="16" style="25" customWidth="1"/>
    <col min="10007" max="10221" width="10.6640625" style="25"/>
    <col min="10222" max="10222" width="3.1640625" style="25" bestFit="1" customWidth="1"/>
    <col min="10223" max="10223" width="23.1640625" style="25" bestFit="1" customWidth="1"/>
    <col min="10224" max="10224" width="21" style="25" customWidth="1"/>
    <col min="10225" max="10225" width="22" style="25" bestFit="1" customWidth="1"/>
    <col min="10226" max="10226" width="13.83203125" style="25" customWidth="1"/>
    <col min="10227" max="10227" width="16" style="25" bestFit="1" customWidth="1"/>
    <col min="10228" max="10228" width="35.6640625" style="25" bestFit="1" customWidth="1"/>
    <col min="10229" max="10229" width="10.83203125" style="25" customWidth="1"/>
    <col min="10230" max="10230" width="8.33203125" style="25" customWidth="1"/>
    <col min="10231" max="10231" width="13" style="25" customWidth="1"/>
    <col min="10232" max="10232" width="11" style="25" customWidth="1"/>
    <col min="10233" max="10233" width="9.83203125" style="25" customWidth="1"/>
    <col min="10234" max="10234" width="12.33203125" style="25" customWidth="1"/>
    <col min="10235" max="10235" width="15.33203125" style="25" customWidth="1"/>
    <col min="10236" max="10236" width="11.33203125" style="25" customWidth="1"/>
    <col min="10237" max="10237" width="16" style="25" customWidth="1"/>
    <col min="10238" max="10238" width="11.83203125" style="25" customWidth="1"/>
    <col min="10239" max="10239" width="10.83203125" style="25" customWidth="1"/>
    <col min="10240" max="10240" width="13.1640625" style="25" customWidth="1"/>
    <col min="10241" max="10241" width="13.6640625" style="25" customWidth="1"/>
    <col min="10242" max="10242" width="10.1640625" style="25" customWidth="1"/>
    <col min="10243" max="10243" width="16" style="25" customWidth="1"/>
    <col min="10244" max="10244" width="10.5" style="25" customWidth="1"/>
    <col min="10245" max="10245" width="11.83203125" style="25" customWidth="1"/>
    <col min="10246" max="10246" width="15.33203125" style="25" customWidth="1"/>
    <col min="10247" max="10247" width="12.5" style="25" customWidth="1"/>
    <col min="10248" max="10248" width="9.1640625" style="25" customWidth="1"/>
    <col min="10249" max="10249" width="16" style="25" customWidth="1"/>
    <col min="10250" max="10250" width="14.1640625" style="25" customWidth="1"/>
    <col min="10251" max="10251" width="15.1640625" style="25" customWidth="1"/>
    <col min="10252" max="10252" width="14.1640625" style="25" customWidth="1"/>
    <col min="10253" max="10253" width="12.6640625" style="25" customWidth="1"/>
    <col min="10254" max="10254" width="16" style="25" customWidth="1"/>
    <col min="10255" max="10255" width="11" style="25" customWidth="1"/>
    <col min="10256" max="10256" width="14.1640625" style="25" customWidth="1"/>
    <col min="10257" max="10257" width="14.5" style="25" customWidth="1"/>
    <col min="10258" max="10258" width="14.1640625" style="25" customWidth="1"/>
    <col min="10259" max="10262" width="16" style="25" customWidth="1"/>
    <col min="10263" max="10477" width="10.6640625" style="25"/>
    <col min="10478" max="10478" width="3.1640625" style="25" bestFit="1" customWidth="1"/>
    <col min="10479" max="10479" width="23.1640625" style="25" bestFit="1" customWidth="1"/>
    <col min="10480" max="10480" width="21" style="25" customWidth="1"/>
    <col min="10481" max="10481" width="22" style="25" bestFit="1" customWidth="1"/>
    <col min="10482" max="10482" width="13.83203125" style="25" customWidth="1"/>
    <col min="10483" max="10483" width="16" style="25" bestFit="1" customWidth="1"/>
    <col min="10484" max="10484" width="35.6640625" style="25" bestFit="1" customWidth="1"/>
    <col min="10485" max="10485" width="10.83203125" style="25" customWidth="1"/>
    <col min="10486" max="10486" width="8.33203125" style="25" customWidth="1"/>
    <col min="10487" max="10487" width="13" style="25" customWidth="1"/>
    <col min="10488" max="10488" width="11" style="25" customWidth="1"/>
    <col min="10489" max="10489" width="9.83203125" style="25" customWidth="1"/>
    <col min="10490" max="10490" width="12.33203125" style="25" customWidth="1"/>
    <col min="10491" max="10491" width="15.33203125" style="25" customWidth="1"/>
    <col min="10492" max="10492" width="11.33203125" style="25" customWidth="1"/>
    <col min="10493" max="10493" width="16" style="25" customWidth="1"/>
    <col min="10494" max="10494" width="11.83203125" style="25" customWidth="1"/>
    <col min="10495" max="10495" width="10.83203125" style="25" customWidth="1"/>
    <col min="10496" max="10496" width="13.1640625" style="25" customWidth="1"/>
    <col min="10497" max="10497" width="13.6640625" style="25" customWidth="1"/>
    <col min="10498" max="10498" width="10.1640625" style="25" customWidth="1"/>
    <col min="10499" max="10499" width="16" style="25" customWidth="1"/>
    <col min="10500" max="10500" width="10.5" style="25" customWidth="1"/>
    <col min="10501" max="10501" width="11.83203125" style="25" customWidth="1"/>
    <col min="10502" max="10502" width="15.33203125" style="25" customWidth="1"/>
    <col min="10503" max="10503" width="12.5" style="25" customWidth="1"/>
    <col min="10504" max="10504" width="9.1640625" style="25" customWidth="1"/>
    <col min="10505" max="10505" width="16" style="25" customWidth="1"/>
    <col min="10506" max="10506" width="14.1640625" style="25" customWidth="1"/>
    <col min="10507" max="10507" width="15.1640625" style="25" customWidth="1"/>
    <col min="10508" max="10508" width="14.1640625" style="25" customWidth="1"/>
    <col min="10509" max="10509" width="12.6640625" style="25" customWidth="1"/>
    <col min="10510" max="10510" width="16" style="25" customWidth="1"/>
    <col min="10511" max="10511" width="11" style="25" customWidth="1"/>
    <col min="10512" max="10512" width="14.1640625" style="25" customWidth="1"/>
    <col min="10513" max="10513" width="14.5" style="25" customWidth="1"/>
    <col min="10514" max="10514" width="14.1640625" style="25" customWidth="1"/>
    <col min="10515" max="10518" width="16" style="25" customWidth="1"/>
    <col min="10519" max="10733" width="10.6640625" style="25"/>
    <col min="10734" max="10734" width="3.1640625" style="25" bestFit="1" customWidth="1"/>
    <col min="10735" max="10735" width="23.1640625" style="25" bestFit="1" customWidth="1"/>
    <col min="10736" max="10736" width="21" style="25" customWidth="1"/>
    <col min="10737" max="10737" width="22" style="25" bestFit="1" customWidth="1"/>
    <col min="10738" max="10738" width="13.83203125" style="25" customWidth="1"/>
    <col min="10739" max="10739" width="16" style="25" bestFit="1" customWidth="1"/>
    <col min="10740" max="10740" width="35.6640625" style="25" bestFit="1" customWidth="1"/>
    <col min="10741" max="10741" width="10.83203125" style="25" customWidth="1"/>
    <col min="10742" max="10742" width="8.33203125" style="25" customWidth="1"/>
    <col min="10743" max="10743" width="13" style="25" customWidth="1"/>
    <col min="10744" max="10744" width="11" style="25" customWidth="1"/>
    <col min="10745" max="10745" width="9.83203125" style="25" customWidth="1"/>
    <col min="10746" max="10746" width="12.33203125" style="25" customWidth="1"/>
    <col min="10747" max="10747" width="15.33203125" style="25" customWidth="1"/>
    <col min="10748" max="10748" width="11.33203125" style="25" customWidth="1"/>
    <col min="10749" max="10749" width="16" style="25" customWidth="1"/>
    <col min="10750" max="10750" width="11.83203125" style="25" customWidth="1"/>
    <col min="10751" max="10751" width="10.83203125" style="25" customWidth="1"/>
    <col min="10752" max="10752" width="13.1640625" style="25" customWidth="1"/>
    <col min="10753" max="10753" width="13.6640625" style="25" customWidth="1"/>
    <col min="10754" max="10754" width="10.1640625" style="25" customWidth="1"/>
    <col min="10755" max="10755" width="16" style="25" customWidth="1"/>
    <col min="10756" max="10756" width="10.5" style="25" customWidth="1"/>
    <col min="10757" max="10757" width="11.83203125" style="25" customWidth="1"/>
    <col min="10758" max="10758" width="15.33203125" style="25" customWidth="1"/>
    <col min="10759" max="10759" width="12.5" style="25" customWidth="1"/>
    <col min="10760" max="10760" width="9.1640625" style="25" customWidth="1"/>
    <col min="10761" max="10761" width="16" style="25" customWidth="1"/>
    <col min="10762" max="10762" width="14.1640625" style="25" customWidth="1"/>
    <col min="10763" max="10763" width="15.1640625" style="25" customWidth="1"/>
    <col min="10764" max="10764" width="14.1640625" style="25" customWidth="1"/>
    <col min="10765" max="10765" width="12.6640625" style="25" customWidth="1"/>
    <col min="10766" max="10766" width="16" style="25" customWidth="1"/>
    <col min="10767" max="10767" width="11" style="25" customWidth="1"/>
    <col min="10768" max="10768" width="14.1640625" style="25" customWidth="1"/>
    <col min="10769" max="10769" width="14.5" style="25" customWidth="1"/>
    <col min="10770" max="10770" width="14.1640625" style="25" customWidth="1"/>
    <col min="10771" max="10774" width="16" style="25" customWidth="1"/>
    <col min="10775" max="10989" width="10.6640625" style="25"/>
    <col min="10990" max="10990" width="3.1640625" style="25" bestFit="1" customWidth="1"/>
    <col min="10991" max="10991" width="23.1640625" style="25" bestFit="1" customWidth="1"/>
    <col min="10992" max="10992" width="21" style="25" customWidth="1"/>
    <col min="10993" max="10993" width="22" style="25" bestFit="1" customWidth="1"/>
    <col min="10994" max="10994" width="13.83203125" style="25" customWidth="1"/>
    <col min="10995" max="10995" width="16" style="25" bestFit="1" customWidth="1"/>
    <col min="10996" max="10996" width="35.6640625" style="25" bestFit="1" customWidth="1"/>
    <col min="10997" max="10997" width="10.83203125" style="25" customWidth="1"/>
    <col min="10998" max="10998" width="8.33203125" style="25" customWidth="1"/>
    <col min="10999" max="10999" width="13" style="25" customWidth="1"/>
    <col min="11000" max="11000" width="11" style="25" customWidth="1"/>
    <col min="11001" max="11001" width="9.83203125" style="25" customWidth="1"/>
    <col min="11002" max="11002" width="12.33203125" style="25" customWidth="1"/>
    <col min="11003" max="11003" width="15.33203125" style="25" customWidth="1"/>
    <col min="11004" max="11004" width="11.33203125" style="25" customWidth="1"/>
    <col min="11005" max="11005" width="16" style="25" customWidth="1"/>
    <col min="11006" max="11006" width="11.83203125" style="25" customWidth="1"/>
    <col min="11007" max="11007" width="10.83203125" style="25" customWidth="1"/>
    <col min="11008" max="11008" width="13.1640625" style="25" customWidth="1"/>
    <col min="11009" max="11009" width="13.6640625" style="25" customWidth="1"/>
    <col min="11010" max="11010" width="10.1640625" style="25" customWidth="1"/>
    <col min="11011" max="11011" width="16" style="25" customWidth="1"/>
    <col min="11012" max="11012" width="10.5" style="25" customWidth="1"/>
    <col min="11013" max="11013" width="11.83203125" style="25" customWidth="1"/>
    <col min="11014" max="11014" width="15.33203125" style="25" customWidth="1"/>
    <col min="11015" max="11015" width="12.5" style="25" customWidth="1"/>
    <col min="11016" max="11016" width="9.1640625" style="25" customWidth="1"/>
    <col min="11017" max="11017" width="16" style="25" customWidth="1"/>
    <col min="11018" max="11018" width="14.1640625" style="25" customWidth="1"/>
    <col min="11019" max="11019" width="15.1640625" style="25" customWidth="1"/>
    <col min="11020" max="11020" width="14.1640625" style="25" customWidth="1"/>
    <col min="11021" max="11021" width="12.6640625" style="25" customWidth="1"/>
    <col min="11022" max="11022" width="16" style="25" customWidth="1"/>
    <col min="11023" max="11023" width="11" style="25" customWidth="1"/>
    <col min="11024" max="11024" width="14.1640625" style="25" customWidth="1"/>
    <col min="11025" max="11025" width="14.5" style="25" customWidth="1"/>
    <col min="11026" max="11026" width="14.1640625" style="25" customWidth="1"/>
    <col min="11027" max="11030" width="16" style="25" customWidth="1"/>
    <col min="11031" max="11245" width="10.6640625" style="25"/>
    <col min="11246" max="11246" width="3.1640625" style="25" bestFit="1" customWidth="1"/>
    <col min="11247" max="11247" width="23.1640625" style="25" bestFit="1" customWidth="1"/>
    <col min="11248" max="11248" width="21" style="25" customWidth="1"/>
    <col min="11249" max="11249" width="22" style="25" bestFit="1" customWidth="1"/>
    <col min="11250" max="11250" width="13.83203125" style="25" customWidth="1"/>
    <col min="11251" max="11251" width="16" style="25" bestFit="1" customWidth="1"/>
    <col min="11252" max="11252" width="35.6640625" style="25" bestFit="1" customWidth="1"/>
    <col min="11253" max="11253" width="10.83203125" style="25" customWidth="1"/>
    <col min="11254" max="11254" width="8.33203125" style="25" customWidth="1"/>
    <col min="11255" max="11255" width="13" style="25" customWidth="1"/>
    <col min="11256" max="11256" width="11" style="25" customWidth="1"/>
    <col min="11257" max="11257" width="9.83203125" style="25" customWidth="1"/>
    <col min="11258" max="11258" width="12.33203125" style="25" customWidth="1"/>
    <col min="11259" max="11259" width="15.33203125" style="25" customWidth="1"/>
    <col min="11260" max="11260" width="11.33203125" style="25" customWidth="1"/>
    <col min="11261" max="11261" width="16" style="25" customWidth="1"/>
    <col min="11262" max="11262" width="11.83203125" style="25" customWidth="1"/>
    <col min="11263" max="11263" width="10.83203125" style="25" customWidth="1"/>
    <col min="11264" max="11264" width="13.1640625" style="25" customWidth="1"/>
    <col min="11265" max="11265" width="13.6640625" style="25" customWidth="1"/>
    <col min="11266" max="11266" width="10.1640625" style="25" customWidth="1"/>
    <col min="11267" max="11267" width="16" style="25" customWidth="1"/>
    <col min="11268" max="11268" width="10.5" style="25" customWidth="1"/>
    <col min="11269" max="11269" width="11.83203125" style="25" customWidth="1"/>
    <col min="11270" max="11270" width="15.33203125" style="25" customWidth="1"/>
    <col min="11271" max="11271" width="12.5" style="25" customWidth="1"/>
    <col min="11272" max="11272" width="9.1640625" style="25" customWidth="1"/>
    <col min="11273" max="11273" width="16" style="25" customWidth="1"/>
    <col min="11274" max="11274" width="14.1640625" style="25" customWidth="1"/>
    <col min="11275" max="11275" width="15.1640625" style="25" customWidth="1"/>
    <col min="11276" max="11276" width="14.1640625" style="25" customWidth="1"/>
    <col min="11277" max="11277" width="12.6640625" style="25" customWidth="1"/>
    <col min="11278" max="11278" width="16" style="25" customWidth="1"/>
    <col min="11279" max="11279" width="11" style="25" customWidth="1"/>
    <col min="11280" max="11280" width="14.1640625" style="25" customWidth="1"/>
    <col min="11281" max="11281" width="14.5" style="25" customWidth="1"/>
    <col min="11282" max="11282" width="14.1640625" style="25" customWidth="1"/>
    <col min="11283" max="11286" width="16" style="25" customWidth="1"/>
    <col min="11287" max="11501" width="10.6640625" style="25"/>
    <col min="11502" max="11502" width="3.1640625" style="25" bestFit="1" customWidth="1"/>
    <col min="11503" max="11503" width="23.1640625" style="25" bestFit="1" customWidth="1"/>
    <col min="11504" max="11504" width="21" style="25" customWidth="1"/>
    <col min="11505" max="11505" width="22" style="25" bestFit="1" customWidth="1"/>
    <col min="11506" max="11506" width="13.83203125" style="25" customWidth="1"/>
    <col min="11507" max="11507" width="16" style="25" bestFit="1" customWidth="1"/>
    <col min="11508" max="11508" width="35.6640625" style="25" bestFit="1" customWidth="1"/>
    <col min="11509" max="11509" width="10.83203125" style="25" customWidth="1"/>
    <col min="11510" max="11510" width="8.33203125" style="25" customWidth="1"/>
    <col min="11511" max="11511" width="13" style="25" customWidth="1"/>
    <col min="11512" max="11512" width="11" style="25" customWidth="1"/>
    <col min="11513" max="11513" width="9.83203125" style="25" customWidth="1"/>
    <col min="11514" max="11514" width="12.33203125" style="25" customWidth="1"/>
    <col min="11515" max="11515" width="15.33203125" style="25" customWidth="1"/>
    <col min="11516" max="11516" width="11.33203125" style="25" customWidth="1"/>
    <col min="11517" max="11517" width="16" style="25" customWidth="1"/>
    <col min="11518" max="11518" width="11.83203125" style="25" customWidth="1"/>
    <col min="11519" max="11519" width="10.83203125" style="25" customWidth="1"/>
    <col min="11520" max="11520" width="13.1640625" style="25" customWidth="1"/>
    <col min="11521" max="11521" width="13.6640625" style="25" customWidth="1"/>
    <col min="11522" max="11522" width="10.1640625" style="25" customWidth="1"/>
    <col min="11523" max="11523" width="16" style="25" customWidth="1"/>
    <col min="11524" max="11524" width="10.5" style="25" customWidth="1"/>
    <col min="11525" max="11525" width="11.83203125" style="25" customWidth="1"/>
    <col min="11526" max="11526" width="15.33203125" style="25" customWidth="1"/>
    <col min="11527" max="11527" width="12.5" style="25" customWidth="1"/>
    <col min="11528" max="11528" width="9.1640625" style="25" customWidth="1"/>
    <col min="11529" max="11529" width="16" style="25" customWidth="1"/>
    <col min="11530" max="11530" width="14.1640625" style="25" customWidth="1"/>
    <col min="11531" max="11531" width="15.1640625" style="25" customWidth="1"/>
    <col min="11532" max="11532" width="14.1640625" style="25" customWidth="1"/>
    <col min="11533" max="11533" width="12.6640625" style="25" customWidth="1"/>
    <col min="11534" max="11534" width="16" style="25" customWidth="1"/>
    <col min="11535" max="11535" width="11" style="25" customWidth="1"/>
    <col min="11536" max="11536" width="14.1640625" style="25" customWidth="1"/>
    <col min="11537" max="11537" width="14.5" style="25" customWidth="1"/>
    <col min="11538" max="11538" width="14.1640625" style="25" customWidth="1"/>
    <col min="11539" max="11542" width="16" style="25" customWidth="1"/>
    <col min="11543" max="11757" width="10.6640625" style="25"/>
    <col min="11758" max="11758" width="3.1640625" style="25" bestFit="1" customWidth="1"/>
    <col min="11759" max="11759" width="23.1640625" style="25" bestFit="1" customWidth="1"/>
    <col min="11760" max="11760" width="21" style="25" customWidth="1"/>
    <col min="11761" max="11761" width="22" style="25" bestFit="1" customWidth="1"/>
    <col min="11762" max="11762" width="13.83203125" style="25" customWidth="1"/>
    <col min="11763" max="11763" width="16" style="25" bestFit="1" customWidth="1"/>
    <col min="11764" max="11764" width="35.6640625" style="25" bestFit="1" customWidth="1"/>
    <col min="11765" max="11765" width="10.83203125" style="25" customWidth="1"/>
    <col min="11766" max="11766" width="8.33203125" style="25" customWidth="1"/>
    <col min="11767" max="11767" width="13" style="25" customWidth="1"/>
    <col min="11768" max="11768" width="11" style="25" customWidth="1"/>
    <col min="11769" max="11769" width="9.83203125" style="25" customWidth="1"/>
    <col min="11770" max="11770" width="12.33203125" style="25" customWidth="1"/>
    <col min="11771" max="11771" width="15.33203125" style="25" customWidth="1"/>
    <col min="11772" max="11772" width="11.33203125" style="25" customWidth="1"/>
    <col min="11773" max="11773" width="16" style="25" customWidth="1"/>
    <col min="11774" max="11774" width="11.83203125" style="25" customWidth="1"/>
    <col min="11775" max="11775" width="10.83203125" style="25" customWidth="1"/>
    <col min="11776" max="11776" width="13.1640625" style="25" customWidth="1"/>
    <col min="11777" max="11777" width="13.6640625" style="25" customWidth="1"/>
    <col min="11778" max="11778" width="10.1640625" style="25" customWidth="1"/>
    <col min="11779" max="11779" width="16" style="25" customWidth="1"/>
    <col min="11780" max="11780" width="10.5" style="25" customWidth="1"/>
    <col min="11781" max="11781" width="11.83203125" style="25" customWidth="1"/>
    <col min="11782" max="11782" width="15.33203125" style="25" customWidth="1"/>
    <col min="11783" max="11783" width="12.5" style="25" customWidth="1"/>
    <col min="11784" max="11784" width="9.1640625" style="25" customWidth="1"/>
    <col min="11785" max="11785" width="16" style="25" customWidth="1"/>
    <col min="11786" max="11786" width="14.1640625" style="25" customWidth="1"/>
    <col min="11787" max="11787" width="15.1640625" style="25" customWidth="1"/>
    <col min="11788" max="11788" width="14.1640625" style="25" customWidth="1"/>
    <col min="11789" max="11789" width="12.6640625" style="25" customWidth="1"/>
    <col min="11790" max="11790" width="16" style="25" customWidth="1"/>
    <col min="11791" max="11791" width="11" style="25" customWidth="1"/>
    <col min="11792" max="11792" width="14.1640625" style="25" customWidth="1"/>
    <col min="11793" max="11793" width="14.5" style="25" customWidth="1"/>
    <col min="11794" max="11794" width="14.1640625" style="25" customWidth="1"/>
    <col min="11795" max="11798" width="16" style="25" customWidth="1"/>
    <col min="11799" max="12013" width="10.6640625" style="25"/>
    <col min="12014" max="12014" width="3.1640625" style="25" bestFit="1" customWidth="1"/>
    <col min="12015" max="12015" width="23.1640625" style="25" bestFit="1" customWidth="1"/>
    <col min="12016" max="12016" width="21" style="25" customWidth="1"/>
    <col min="12017" max="12017" width="22" style="25" bestFit="1" customWidth="1"/>
    <col min="12018" max="12018" width="13.83203125" style="25" customWidth="1"/>
    <col min="12019" max="12019" width="16" style="25" bestFit="1" customWidth="1"/>
    <col min="12020" max="12020" width="35.6640625" style="25" bestFit="1" customWidth="1"/>
    <col min="12021" max="12021" width="10.83203125" style="25" customWidth="1"/>
    <col min="12022" max="12022" width="8.33203125" style="25" customWidth="1"/>
    <col min="12023" max="12023" width="13" style="25" customWidth="1"/>
    <col min="12024" max="12024" width="11" style="25" customWidth="1"/>
    <col min="12025" max="12025" width="9.83203125" style="25" customWidth="1"/>
    <col min="12026" max="12026" width="12.33203125" style="25" customWidth="1"/>
    <col min="12027" max="12027" width="15.33203125" style="25" customWidth="1"/>
    <col min="12028" max="12028" width="11.33203125" style="25" customWidth="1"/>
    <col min="12029" max="12029" width="16" style="25" customWidth="1"/>
    <col min="12030" max="12030" width="11.83203125" style="25" customWidth="1"/>
    <col min="12031" max="12031" width="10.83203125" style="25" customWidth="1"/>
    <col min="12032" max="12032" width="13.1640625" style="25" customWidth="1"/>
    <col min="12033" max="12033" width="13.6640625" style="25" customWidth="1"/>
    <col min="12034" max="12034" width="10.1640625" style="25" customWidth="1"/>
    <col min="12035" max="12035" width="16" style="25" customWidth="1"/>
    <col min="12036" max="12036" width="10.5" style="25" customWidth="1"/>
    <col min="12037" max="12037" width="11.83203125" style="25" customWidth="1"/>
    <col min="12038" max="12038" width="15.33203125" style="25" customWidth="1"/>
    <col min="12039" max="12039" width="12.5" style="25" customWidth="1"/>
    <col min="12040" max="12040" width="9.1640625" style="25" customWidth="1"/>
    <col min="12041" max="12041" width="16" style="25" customWidth="1"/>
    <col min="12042" max="12042" width="14.1640625" style="25" customWidth="1"/>
    <col min="12043" max="12043" width="15.1640625" style="25" customWidth="1"/>
    <col min="12044" max="12044" width="14.1640625" style="25" customWidth="1"/>
    <col min="12045" max="12045" width="12.6640625" style="25" customWidth="1"/>
    <col min="12046" max="12046" width="16" style="25" customWidth="1"/>
    <col min="12047" max="12047" width="11" style="25" customWidth="1"/>
    <col min="12048" max="12048" width="14.1640625" style="25" customWidth="1"/>
    <col min="12049" max="12049" width="14.5" style="25" customWidth="1"/>
    <col min="12050" max="12050" width="14.1640625" style="25" customWidth="1"/>
    <col min="12051" max="12054" width="16" style="25" customWidth="1"/>
    <col min="12055" max="12269" width="10.6640625" style="25"/>
    <col min="12270" max="12270" width="3.1640625" style="25" bestFit="1" customWidth="1"/>
    <col min="12271" max="12271" width="23.1640625" style="25" bestFit="1" customWidth="1"/>
    <col min="12272" max="12272" width="21" style="25" customWidth="1"/>
    <col min="12273" max="12273" width="22" style="25" bestFit="1" customWidth="1"/>
    <col min="12274" max="12274" width="13.83203125" style="25" customWidth="1"/>
    <col min="12275" max="12275" width="16" style="25" bestFit="1" customWidth="1"/>
    <col min="12276" max="12276" width="35.6640625" style="25" bestFit="1" customWidth="1"/>
    <col min="12277" max="12277" width="10.83203125" style="25" customWidth="1"/>
    <col min="12278" max="12278" width="8.33203125" style="25" customWidth="1"/>
    <col min="12279" max="12279" width="13" style="25" customWidth="1"/>
    <col min="12280" max="12280" width="11" style="25" customWidth="1"/>
    <col min="12281" max="12281" width="9.83203125" style="25" customWidth="1"/>
    <col min="12282" max="12282" width="12.33203125" style="25" customWidth="1"/>
    <col min="12283" max="12283" width="15.33203125" style="25" customWidth="1"/>
    <col min="12284" max="12284" width="11.33203125" style="25" customWidth="1"/>
    <col min="12285" max="12285" width="16" style="25" customWidth="1"/>
    <col min="12286" max="12286" width="11.83203125" style="25" customWidth="1"/>
    <col min="12287" max="12287" width="10.83203125" style="25" customWidth="1"/>
    <col min="12288" max="12288" width="13.1640625" style="25" customWidth="1"/>
    <col min="12289" max="12289" width="13.6640625" style="25" customWidth="1"/>
    <col min="12290" max="12290" width="10.1640625" style="25" customWidth="1"/>
    <col min="12291" max="12291" width="16" style="25" customWidth="1"/>
    <col min="12292" max="12292" width="10.5" style="25" customWidth="1"/>
    <col min="12293" max="12293" width="11.83203125" style="25" customWidth="1"/>
    <col min="12294" max="12294" width="15.33203125" style="25" customWidth="1"/>
    <col min="12295" max="12295" width="12.5" style="25" customWidth="1"/>
    <col min="12296" max="12296" width="9.1640625" style="25" customWidth="1"/>
    <col min="12297" max="12297" width="16" style="25" customWidth="1"/>
    <col min="12298" max="12298" width="14.1640625" style="25" customWidth="1"/>
    <col min="12299" max="12299" width="15.1640625" style="25" customWidth="1"/>
    <col min="12300" max="12300" width="14.1640625" style="25" customWidth="1"/>
    <col min="12301" max="12301" width="12.6640625" style="25" customWidth="1"/>
    <col min="12302" max="12302" width="16" style="25" customWidth="1"/>
    <col min="12303" max="12303" width="11" style="25" customWidth="1"/>
    <col min="12304" max="12304" width="14.1640625" style="25" customWidth="1"/>
    <col min="12305" max="12305" width="14.5" style="25" customWidth="1"/>
    <col min="12306" max="12306" width="14.1640625" style="25" customWidth="1"/>
    <col min="12307" max="12310" width="16" style="25" customWidth="1"/>
    <col min="12311" max="12525" width="10.6640625" style="25"/>
    <col min="12526" max="12526" width="3.1640625" style="25" bestFit="1" customWidth="1"/>
    <col min="12527" max="12527" width="23.1640625" style="25" bestFit="1" customWidth="1"/>
    <col min="12528" max="12528" width="21" style="25" customWidth="1"/>
    <col min="12529" max="12529" width="22" style="25" bestFit="1" customWidth="1"/>
    <col min="12530" max="12530" width="13.83203125" style="25" customWidth="1"/>
    <col min="12531" max="12531" width="16" style="25" bestFit="1" customWidth="1"/>
    <col min="12532" max="12532" width="35.6640625" style="25" bestFit="1" customWidth="1"/>
    <col min="12533" max="12533" width="10.83203125" style="25" customWidth="1"/>
    <col min="12534" max="12534" width="8.33203125" style="25" customWidth="1"/>
    <col min="12535" max="12535" width="13" style="25" customWidth="1"/>
    <col min="12536" max="12536" width="11" style="25" customWidth="1"/>
    <col min="12537" max="12537" width="9.83203125" style="25" customWidth="1"/>
    <col min="12538" max="12538" width="12.33203125" style="25" customWidth="1"/>
    <col min="12539" max="12539" width="15.33203125" style="25" customWidth="1"/>
    <col min="12540" max="12540" width="11.33203125" style="25" customWidth="1"/>
    <col min="12541" max="12541" width="16" style="25" customWidth="1"/>
    <col min="12542" max="12542" width="11.83203125" style="25" customWidth="1"/>
    <col min="12543" max="12543" width="10.83203125" style="25" customWidth="1"/>
    <col min="12544" max="12544" width="13.1640625" style="25" customWidth="1"/>
    <col min="12545" max="12545" width="13.6640625" style="25" customWidth="1"/>
    <col min="12546" max="12546" width="10.1640625" style="25" customWidth="1"/>
    <col min="12547" max="12547" width="16" style="25" customWidth="1"/>
    <col min="12548" max="12548" width="10.5" style="25" customWidth="1"/>
    <col min="12549" max="12549" width="11.83203125" style="25" customWidth="1"/>
    <col min="12550" max="12550" width="15.33203125" style="25" customWidth="1"/>
    <col min="12551" max="12551" width="12.5" style="25" customWidth="1"/>
    <col min="12552" max="12552" width="9.1640625" style="25" customWidth="1"/>
    <col min="12553" max="12553" width="16" style="25" customWidth="1"/>
    <col min="12554" max="12554" width="14.1640625" style="25" customWidth="1"/>
    <col min="12555" max="12555" width="15.1640625" style="25" customWidth="1"/>
    <col min="12556" max="12556" width="14.1640625" style="25" customWidth="1"/>
    <col min="12557" max="12557" width="12.6640625" style="25" customWidth="1"/>
    <col min="12558" max="12558" width="16" style="25" customWidth="1"/>
    <col min="12559" max="12559" width="11" style="25" customWidth="1"/>
    <col min="12560" max="12560" width="14.1640625" style="25" customWidth="1"/>
    <col min="12561" max="12561" width="14.5" style="25" customWidth="1"/>
    <col min="12562" max="12562" width="14.1640625" style="25" customWidth="1"/>
    <col min="12563" max="12566" width="16" style="25" customWidth="1"/>
    <col min="12567" max="12781" width="10.6640625" style="25"/>
    <col min="12782" max="12782" width="3.1640625" style="25" bestFit="1" customWidth="1"/>
    <col min="12783" max="12783" width="23.1640625" style="25" bestFit="1" customWidth="1"/>
    <col min="12784" max="12784" width="21" style="25" customWidth="1"/>
    <col min="12785" max="12785" width="22" style="25" bestFit="1" customWidth="1"/>
    <col min="12786" max="12786" width="13.83203125" style="25" customWidth="1"/>
    <col min="12787" max="12787" width="16" style="25" bestFit="1" customWidth="1"/>
    <col min="12788" max="12788" width="35.6640625" style="25" bestFit="1" customWidth="1"/>
    <col min="12789" max="12789" width="10.83203125" style="25" customWidth="1"/>
    <col min="12790" max="12790" width="8.33203125" style="25" customWidth="1"/>
    <col min="12791" max="12791" width="13" style="25" customWidth="1"/>
    <col min="12792" max="12792" width="11" style="25" customWidth="1"/>
    <col min="12793" max="12793" width="9.83203125" style="25" customWidth="1"/>
    <col min="12794" max="12794" width="12.33203125" style="25" customWidth="1"/>
    <col min="12795" max="12795" width="15.33203125" style="25" customWidth="1"/>
    <col min="12796" max="12796" width="11.33203125" style="25" customWidth="1"/>
    <col min="12797" max="12797" width="16" style="25" customWidth="1"/>
    <col min="12798" max="12798" width="11.83203125" style="25" customWidth="1"/>
    <col min="12799" max="12799" width="10.83203125" style="25" customWidth="1"/>
    <col min="12800" max="12800" width="13.1640625" style="25" customWidth="1"/>
    <col min="12801" max="12801" width="13.6640625" style="25" customWidth="1"/>
    <col min="12802" max="12802" width="10.1640625" style="25" customWidth="1"/>
    <col min="12803" max="12803" width="16" style="25" customWidth="1"/>
    <col min="12804" max="12804" width="10.5" style="25" customWidth="1"/>
    <col min="12805" max="12805" width="11.83203125" style="25" customWidth="1"/>
    <col min="12806" max="12806" width="15.33203125" style="25" customWidth="1"/>
    <col min="12807" max="12807" width="12.5" style="25" customWidth="1"/>
    <col min="12808" max="12808" width="9.1640625" style="25" customWidth="1"/>
    <col min="12809" max="12809" width="16" style="25" customWidth="1"/>
    <col min="12810" max="12810" width="14.1640625" style="25" customWidth="1"/>
    <col min="12811" max="12811" width="15.1640625" style="25" customWidth="1"/>
    <col min="12812" max="12812" width="14.1640625" style="25" customWidth="1"/>
    <col min="12813" max="12813" width="12.6640625" style="25" customWidth="1"/>
    <col min="12814" max="12814" width="16" style="25" customWidth="1"/>
    <col min="12815" max="12815" width="11" style="25" customWidth="1"/>
    <col min="12816" max="12816" width="14.1640625" style="25" customWidth="1"/>
    <col min="12817" max="12817" width="14.5" style="25" customWidth="1"/>
    <col min="12818" max="12818" width="14.1640625" style="25" customWidth="1"/>
    <col min="12819" max="12822" width="16" style="25" customWidth="1"/>
    <col min="12823" max="13037" width="10.6640625" style="25"/>
    <col min="13038" max="13038" width="3.1640625" style="25" bestFit="1" customWidth="1"/>
    <col min="13039" max="13039" width="23.1640625" style="25" bestFit="1" customWidth="1"/>
    <col min="13040" max="13040" width="21" style="25" customWidth="1"/>
    <col min="13041" max="13041" width="22" style="25" bestFit="1" customWidth="1"/>
    <col min="13042" max="13042" width="13.83203125" style="25" customWidth="1"/>
    <col min="13043" max="13043" width="16" style="25" bestFit="1" customWidth="1"/>
    <col min="13044" max="13044" width="35.6640625" style="25" bestFit="1" customWidth="1"/>
    <col min="13045" max="13045" width="10.83203125" style="25" customWidth="1"/>
    <col min="13046" max="13046" width="8.33203125" style="25" customWidth="1"/>
    <col min="13047" max="13047" width="13" style="25" customWidth="1"/>
    <col min="13048" max="13048" width="11" style="25" customWidth="1"/>
    <col min="13049" max="13049" width="9.83203125" style="25" customWidth="1"/>
    <col min="13050" max="13050" width="12.33203125" style="25" customWidth="1"/>
    <col min="13051" max="13051" width="15.33203125" style="25" customWidth="1"/>
    <col min="13052" max="13052" width="11.33203125" style="25" customWidth="1"/>
    <col min="13053" max="13053" width="16" style="25" customWidth="1"/>
    <col min="13054" max="13054" width="11.83203125" style="25" customWidth="1"/>
    <col min="13055" max="13055" width="10.83203125" style="25" customWidth="1"/>
    <col min="13056" max="13056" width="13.1640625" style="25" customWidth="1"/>
    <col min="13057" max="13057" width="13.6640625" style="25" customWidth="1"/>
    <col min="13058" max="13058" width="10.1640625" style="25" customWidth="1"/>
    <col min="13059" max="13059" width="16" style="25" customWidth="1"/>
    <col min="13060" max="13060" width="10.5" style="25" customWidth="1"/>
    <col min="13061" max="13061" width="11.83203125" style="25" customWidth="1"/>
    <col min="13062" max="13062" width="15.33203125" style="25" customWidth="1"/>
    <col min="13063" max="13063" width="12.5" style="25" customWidth="1"/>
    <col min="13064" max="13064" width="9.1640625" style="25" customWidth="1"/>
    <col min="13065" max="13065" width="16" style="25" customWidth="1"/>
    <col min="13066" max="13066" width="14.1640625" style="25" customWidth="1"/>
    <col min="13067" max="13067" width="15.1640625" style="25" customWidth="1"/>
    <col min="13068" max="13068" width="14.1640625" style="25" customWidth="1"/>
    <col min="13069" max="13069" width="12.6640625" style="25" customWidth="1"/>
    <col min="13070" max="13070" width="16" style="25" customWidth="1"/>
    <col min="13071" max="13071" width="11" style="25" customWidth="1"/>
    <col min="13072" max="13072" width="14.1640625" style="25" customWidth="1"/>
    <col min="13073" max="13073" width="14.5" style="25" customWidth="1"/>
    <col min="13074" max="13074" width="14.1640625" style="25" customWidth="1"/>
    <col min="13075" max="13078" width="16" style="25" customWidth="1"/>
    <col min="13079" max="13293" width="10.6640625" style="25"/>
    <col min="13294" max="13294" width="3.1640625" style="25" bestFit="1" customWidth="1"/>
    <col min="13295" max="13295" width="23.1640625" style="25" bestFit="1" customWidth="1"/>
    <col min="13296" max="13296" width="21" style="25" customWidth="1"/>
    <col min="13297" max="13297" width="22" style="25" bestFit="1" customWidth="1"/>
    <col min="13298" max="13298" width="13.83203125" style="25" customWidth="1"/>
    <col min="13299" max="13299" width="16" style="25" bestFit="1" customWidth="1"/>
    <col min="13300" max="13300" width="35.6640625" style="25" bestFit="1" customWidth="1"/>
    <col min="13301" max="13301" width="10.83203125" style="25" customWidth="1"/>
    <col min="13302" max="13302" width="8.33203125" style="25" customWidth="1"/>
    <col min="13303" max="13303" width="13" style="25" customWidth="1"/>
    <col min="13304" max="13304" width="11" style="25" customWidth="1"/>
    <col min="13305" max="13305" width="9.83203125" style="25" customWidth="1"/>
    <col min="13306" max="13306" width="12.33203125" style="25" customWidth="1"/>
    <col min="13307" max="13307" width="15.33203125" style="25" customWidth="1"/>
    <col min="13308" max="13308" width="11.33203125" style="25" customWidth="1"/>
    <col min="13309" max="13309" width="16" style="25" customWidth="1"/>
    <col min="13310" max="13310" width="11.83203125" style="25" customWidth="1"/>
    <col min="13311" max="13311" width="10.83203125" style="25" customWidth="1"/>
    <col min="13312" max="13312" width="13.1640625" style="25" customWidth="1"/>
    <col min="13313" max="13313" width="13.6640625" style="25" customWidth="1"/>
    <col min="13314" max="13314" width="10.1640625" style="25" customWidth="1"/>
    <col min="13315" max="13315" width="16" style="25" customWidth="1"/>
    <col min="13316" max="13316" width="10.5" style="25" customWidth="1"/>
    <col min="13317" max="13317" width="11.83203125" style="25" customWidth="1"/>
    <col min="13318" max="13318" width="15.33203125" style="25" customWidth="1"/>
    <col min="13319" max="13319" width="12.5" style="25" customWidth="1"/>
    <col min="13320" max="13320" width="9.1640625" style="25" customWidth="1"/>
    <col min="13321" max="13321" width="16" style="25" customWidth="1"/>
    <col min="13322" max="13322" width="14.1640625" style="25" customWidth="1"/>
    <col min="13323" max="13323" width="15.1640625" style="25" customWidth="1"/>
    <col min="13324" max="13324" width="14.1640625" style="25" customWidth="1"/>
    <col min="13325" max="13325" width="12.6640625" style="25" customWidth="1"/>
    <col min="13326" max="13326" width="16" style="25" customWidth="1"/>
    <col min="13327" max="13327" width="11" style="25" customWidth="1"/>
    <col min="13328" max="13328" width="14.1640625" style="25" customWidth="1"/>
    <col min="13329" max="13329" width="14.5" style="25" customWidth="1"/>
    <col min="13330" max="13330" width="14.1640625" style="25" customWidth="1"/>
    <col min="13331" max="13334" width="16" style="25" customWidth="1"/>
    <col min="13335" max="13549" width="10.6640625" style="25"/>
    <col min="13550" max="13550" width="3.1640625" style="25" bestFit="1" customWidth="1"/>
    <col min="13551" max="13551" width="23.1640625" style="25" bestFit="1" customWidth="1"/>
    <col min="13552" max="13552" width="21" style="25" customWidth="1"/>
    <col min="13553" max="13553" width="22" style="25" bestFit="1" customWidth="1"/>
    <col min="13554" max="13554" width="13.83203125" style="25" customWidth="1"/>
    <col min="13555" max="13555" width="16" style="25" bestFit="1" customWidth="1"/>
    <col min="13556" max="13556" width="35.6640625" style="25" bestFit="1" customWidth="1"/>
    <col min="13557" max="13557" width="10.83203125" style="25" customWidth="1"/>
    <col min="13558" max="13558" width="8.33203125" style="25" customWidth="1"/>
    <col min="13559" max="13559" width="13" style="25" customWidth="1"/>
    <col min="13560" max="13560" width="11" style="25" customWidth="1"/>
    <col min="13561" max="13561" width="9.83203125" style="25" customWidth="1"/>
    <col min="13562" max="13562" width="12.33203125" style="25" customWidth="1"/>
    <col min="13563" max="13563" width="15.33203125" style="25" customWidth="1"/>
    <col min="13564" max="13564" width="11.33203125" style="25" customWidth="1"/>
    <col min="13565" max="13565" width="16" style="25" customWidth="1"/>
    <col min="13566" max="13566" width="11.83203125" style="25" customWidth="1"/>
    <col min="13567" max="13567" width="10.83203125" style="25" customWidth="1"/>
    <col min="13568" max="13568" width="13.1640625" style="25" customWidth="1"/>
    <col min="13569" max="13569" width="13.6640625" style="25" customWidth="1"/>
    <col min="13570" max="13570" width="10.1640625" style="25" customWidth="1"/>
    <col min="13571" max="13571" width="16" style="25" customWidth="1"/>
    <col min="13572" max="13572" width="10.5" style="25" customWidth="1"/>
    <col min="13573" max="13573" width="11.83203125" style="25" customWidth="1"/>
    <col min="13574" max="13574" width="15.33203125" style="25" customWidth="1"/>
    <col min="13575" max="13575" width="12.5" style="25" customWidth="1"/>
    <col min="13576" max="13576" width="9.1640625" style="25" customWidth="1"/>
    <col min="13577" max="13577" width="16" style="25" customWidth="1"/>
    <col min="13578" max="13578" width="14.1640625" style="25" customWidth="1"/>
    <col min="13579" max="13579" width="15.1640625" style="25" customWidth="1"/>
    <col min="13580" max="13580" width="14.1640625" style="25" customWidth="1"/>
    <col min="13581" max="13581" width="12.6640625" style="25" customWidth="1"/>
    <col min="13582" max="13582" width="16" style="25" customWidth="1"/>
    <col min="13583" max="13583" width="11" style="25" customWidth="1"/>
    <col min="13584" max="13584" width="14.1640625" style="25" customWidth="1"/>
    <col min="13585" max="13585" width="14.5" style="25" customWidth="1"/>
    <col min="13586" max="13586" width="14.1640625" style="25" customWidth="1"/>
    <col min="13587" max="13590" width="16" style="25" customWidth="1"/>
    <col min="13591" max="13805" width="10.6640625" style="25"/>
    <col min="13806" max="13806" width="3.1640625" style="25" bestFit="1" customWidth="1"/>
    <col min="13807" max="13807" width="23.1640625" style="25" bestFit="1" customWidth="1"/>
    <col min="13808" max="13808" width="21" style="25" customWidth="1"/>
    <col min="13809" max="13809" width="22" style="25" bestFit="1" customWidth="1"/>
    <col min="13810" max="13810" width="13.83203125" style="25" customWidth="1"/>
    <col min="13811" max="13811" width="16" style="25" bestFit="1" customWidth="1"/>
    <col min="13812" max="13812" width="35.6640625" style="25" bestFit="1" customWidth="1"/>
    <col min="13813" max="13813" width="10.83203125" style="25" customWidth="1"/>
    <col min="13814" max="13814" width="8.33203125" style="25" customWidth="1"/>
    <col min="13815" max="13815" width="13" style="25" customWidth="1"/>
    <col min="13816" max="13816" width="11" style="25" customWidth="1"/>
    <col min="13817" max="13817" width="9.83203125" style="25" customWidth="1"/>
    <col min="13818" max="13818" width="12.33203125" style="25" customWidth="1"/>
    <col min="13819" max="13819" width="15.33203125" style="25" customWidth="1"/>
    <col min="13820" max="13820" width="11.33203125" style="25" customWidth="1"/>
    <col min="13821" max="13821" width="16" style="25" customWidth="1"/>
    <col min="13822" max="13822" width="11.83203125" style="25" customWidth="1"/>
    <col min="13823" max="13823" width="10.83203125" style="25" customWidth="1"/>
    <col min="13824" max="13824" width="13.1640625" style="25" customWidth="1"/>
    <col min="13825" max="13825" width="13.6640625" style="25" customWidth="1"/>
    <col min="13826" max="13826" width="10.1640625" style="25" customWidth="1"/>
    <col min="13827" max="13827" width="16" style="25" customWidth="1"/>
    <col min="13828" max="13828" width="10.5" style="25" customWidth="1"/>
    <col min="13829" max="13829" width="11.83203125" style="25" customWidth="1"/>
    <col min="13830" max="13830" width="15.33203125" style="25" customWidth="1"/>
    <col min="13831" max="13831" width="12.5" style="25" customWidth="1"/>
    <col min="13832" max="13832" width="9.1640625" style="25" customWidth="1"/>
    <col min="13833" max="13833" width="16" style="25" customWidth="1"/>
    <col min="13834" max="13834" width="14.1640625" style="25" customWidth="1"/>
    <col min="13835" max="13835" width="15.1640625" style="25" customWidth="1"/>
    <col min="13836" max="13836" width="14.1640625" style="25" customWidth="1"/>
    <col min="13837" max="13837" width="12.6640625" style="25" customWidth="1"/>
    <col min="13838" max="13838" width="16" style="25" customWidth="1"/>
    <col min="13839" max="13839" width="11" style="25" customWidth="1"/>
    <col min="13840" max="13840" width="14.1640625" style="25" customWidth="1"/>
    <col min="13841" max="13841" width="14.5" style="25" customWidth="1"/>
    <col min="13842" max="13842" width="14.1640625" style="25" customWidth="1"/>
    <col min="13843" max="13846" width="16" style="25" customWidth="1"/>
    <col min="13847" max="14061" width="10.6640625" style="25"/>
    <col min="14062" max="14062" width="3.1640625" style="25" bestFit="1" customWidth="1"/>
    <col min="14063" max="14063" width="23.1640625" style="25" bestFit="1" customWidth="1"/>
    <col min="14064" max="14064" width="21" style="25" customWidth="1"/>
    <col min="14065" max="14065" width="22" style="25" bestFit="1" customWidth="1"/>
    <col min="14066" max="14066" width="13.83203125" style="25" customWidth="1"/>
    <col min="14067" max="14067" width="16" style="25" bestFit="1" customWidth="1"/>
    <col min="14068" max="14068" width="35.6640625" style="25" bestFit="1" customWidth="1"/>
    <col min="14069" max="14069" width="10.83203125" style="25" customWidth="1"/>
    <col min="14070" max="14070" width="8.33203125" style="25" customWidth="1"/>
    <col min="14071" max="14071" width="13" style="25" customWidth="1"/>
    <col min="14072" max="14072" width="11" style="25" customWidth="1"/>
    <col min="14073" max="14073" width="9.83203125" style="25" customWidth="1"/>
    <col min="14074" max="14074" width="12.33203125" style="25" customWidth="1"/>
    <col min="14075" max="14075" width="15.33203125" style="25" customWidth="1"/>
    <col min="14076" max="14076" width="11.33203125" style="25" customWidth="1"/>
    <col min="14077" max="14077" width="16" style="25" customWidth="1"/>
    <col min="14078" max="14078" width="11.83203125" style="25" customWidth="1"/>
    <col min="14079" max="14079" width="10.83203125" style="25" customWidth="1"/>
    <col min="14080" max="14080" width="13.1640625" style="25" customWidth="1"/>
    <col min="14081" max="14081" width="13.6640625" style="25" customWidth="1"/>
    <col min="14082" max="14082" width="10.1640625" style="25" customWidth="1"/>
    <col min="14083" max="14083" width="16" style="25" customWidth="1"/>
    <col min="14084" max="14084" width="10.5" style="25" customWidth="1"/>
    <col min="14085" max="14085" width="11.83203125" style="25" customWidth="1"/>
    <col min="14086" max="14086" width="15.33203125" style="25" customWidth="1"/>
    <col min="14087" max="14087" width="12.5" style="25" customWidth="1"/>
    <col min="14088" max="14088" width="9.1640625" style="25" customWidth="1"/>
    <col min="14089" max="14089" width="16" style="25" customWidth="1"/>
    <col min="14090" max="14090" width="14.1640625" style="25" customWidth="1"/>
    <col min="14091" max="14091" width="15.1640625" style="25" customWidth="1"/>
    <col min="14092" max="14092" width="14.1640625" style="25" customWidth="1"/>
    <col min="14093" max="14093" width="12.6640625" style="25" customWidth="1"/>
    <col min="14094" max="14094" width="16" style="25" customWidth="1"/>
    <col min="14095" max="14095" width="11" style="25" customWidth="1"/>
    <col min="14096" max="14096" width="14.1640625" style="25" customWidth="1"/>
    <col min="14097" max="14097" width="14.5" style="25" customWidth="1"/>
    <col min="14098" max="14098" width="14.1640625" style="25" customWidth="1"/>
    <col min="14099" max="14102" width="16" style="25" customWidth="1"/>
    <col min="14103" max="14317" width="10.6640625" style="25"/>
    <col min="14318" max="14318" width="3.1640625" style="25" bestFit="1" customWidth="1"/>
    <col min="14319" max="14319" width="23.1640625" style="25" bestFit="1" customWidth="1"/>
    <col min="14320" max="14320" width="21" style="25" customWidth="1"/>
    <col min="14321" max="14321" width="22" style="25" bestFit="1" customWidth="1"/>
    <col min="14322" max="14322" width="13.83203125" style="25" customWidth="1"/>
    <col min="14323" max="14323" width="16" style="25" bestFit="1" customWidth="1"/>
    <col min="14324" max="14324" width="35.6640625" style="25" bestFit="1" customWidth="1"/>
    <col min="14325" max="14325" width="10.83203125" style="25" customWidth="1"/>
    <col min="14326" max="14326" width="8.33203125" style="25" customWidth="1"/>
    <col min="14327" max="14327" width="13" style="25" customWidth="1"/>
    <col min="14328" max="14328" width="11" style="25" customWidth="1"/>
    <col min="14329" max="14329" width="9.83203125" style="25" customWidth="1"/>
    <col min="14330" max="14330" width="12.33203125" style="25" customWidth="1"/>
    <col min="14331" max="14331" width="15.33203125" style="25" customWidth="1"/>
    <col min="14332" max="14332" width="11.33203125" style="25" customWidth="1"/>
    <col min="14333" max="14333" width="16" style="25" customWidth="1"/>
    <col min="14334" max="14334" width="11.83203125" style="25" customWidth="1"/>
    <col min="14335" max="14335" width="10.83203125" style="25" customWidth="1"/>
    <col min="14336" max="14336" width="13.1640625" style="25" customWidth="1"/>
    <col min="14337" max="14337" width="13.6640625" style="25" customWidth="1"/>
    <col min="14338" max="14338" width="10.1640625" style="25" customWidth="1"/>
    <col min="14339" max="14339" width="16" style="25" customWidth="1"/>
    <col min="14340" max="14340" width="10.5" style="25" customWidth="1"/>
    <col min="14341" max="14341" width="11.83203125" style="25" customWidth="1"/>
    <col min="14342" max="14342" width="15.33203125" style="25" customWidth="1"/>
    <col min="14343" max="14343" width="12.5" style="25" customWidth="1"/>
    <col min="14344" max="14344" width="9.1640625" style="25" customWidth="1"/>
    <col min="14345" max="14345" width="16" style="25" customWidth="1"/>
    <col min="14346" max="14346" width="14.1640625" style="25" customWidth="1"/>
    <col min="14347" max="14347" width="15.1640625" style="25" customWidth="1"/>
    <col min="14348" max="14348" width="14.1640625" style="25" customWidth="1"/>
    <col min="14349" max="14349" width="12.6640625" style="25" customWidth="1"/>
    <col min="14350" max="14350" width="16" style="25" customWidth="1"/>
    <col min="14351" max="14351" width="11" style="25" customWidth="1"/>
    <col min="14352" max="14352" width="14.1640625" style="25" customWidth="1"/>
    <col min="14353" max="14353" width="14.5" style="25" customWidth="1"/>
    <col min="14354" max="14354" width="14.1640625" style="25" customWidth="1"/>
    <col min="14355" max="14358" width="16" style="25" customWidth="1"/>
    <col min="14359" max="14573" width="10.6640625" style="25"/>
    <col min="14574" max="14574" width="3.1640625" style="25" bestFit="1" customWidth="1"/>
    <col min="14575" max="14575" width="23.1640625" style="25" bestFit="1" customWidth="1"/>
    <col min="14576" max="14576" width="21" style="25" customWidth="1"/>
    <col min="14577" max="14577" width="22" style="25" bestFit="1" customWidth="1"/>
    <col min="14578" max="14578" width="13.83203125" style="25" customWidth="1"/>
    <col min="14579" max="14579" width="16" style="25" bestFit="1" customWidth="1"/>
    <col min="14580" max="14580" width="35.6640625" style="25" bestFit="1" customWidth="1"/>
    <col min="14581" max="14581" width="10.83203125" style="25" customWidth="1"/>
    <col min="14582" max="14582" width="8.33203125" style="25" customWidth="1"/>
    <col min="14583" max="14583" width="13" style="25" customWidth="1"/>
    <col min="14584" max="14584" width="11" style="25" customWidth="1"/>
    <col min="14585" max="14585" width="9.83203125" style="25" customWidth="1"/>
    <col min="14586" max="14586" width="12.33203125" style="25" customWidth="1"/>
    <col min="14587" max="14587" width="15.33203125" style="25" customWidth="1"/>
    <col min="14588" max="14588" width="11.33203125" style="25" customWidth="1"/>
    <col min="14589" max="14589" width="16" style="25" customWidth="1"/>
    <col min="14590" max="14590" width="11.83203125" style="25" customWidth="1"/>
    <col min="14591" max="14591" width="10.83203125" style="25" customWidth="1"/>
    <col min="14592" max="14592" width="13.1640625" style="25" customWidth="1"/>
    <col min="14593" max="14593" width="13.6640625" style="25" customWidth="1"/>
    <col min="14594" max="14594" width="10.1640625" style="25" customWidth="1"/>
    <col min="14595" max="14595" width="16" style="25" customWidth="1"/>
    <col min="14596" max="14596" width="10.5" style="25" customWidth="1"/>
    <col min="14597" max="14597" width="11.83203125" style="25" customWidth="1"/>
    <col min="14598" max="14598" width="15.33203125" style="25" customWidth="1"/>
    <col min="14599" max="14599" width="12.5" style="25" customWidth="1"/>
    <col min="14600" max="14600" width="9.1640625" style="25" customWidth="1"/>
    <col min="14601" max="14601" width="16" style="25" customWidth="1"/>
    <col min="14602" max="14602" width="14.1640625" style="25" customWidth="1"/>
    <col min="14603" max="14603" width="15.1640625" style="25" customWidth="1"/>
    <col min="14604" max="14604" width="14.1640625" style="25" customWidth="1"/>
    <col min="14605" max="14605" width="12.6640625" style="25" customWidth="1"/>
    <col min="14606" max="14606" width="16" style="25" customWidth="1"/>
    <col min="14607" max="14607" width="11" style="25" customWidth="1"/>
    <col min="14608" max="14608" width="14.1640625" style="25" customWidth="1"/>
    <col min="14609" max="14609" width="14.5" style="25" customWidth="1"/>
    <col min="14610" max="14610" width="14.1640625" style="25" customWidth="1"/>
    <col min="14611" max="14614" width="16" style="25" customWidth="1"/>
    <col min="14615" max="14829" width="10.6640625" style="25"/>
    <col min="14830" max="14830" width="3.1640625" style="25" bestFit="1" customWidth="1"/>
    <col min="14831" max="14831" width="23.1640625" style="25" bestFit="1" customWidth="1"/>
    <col min="14832" max="14832" width="21" style="25" customWidth="1"/>
    <col min="14833" max="14833" width="22" style="25" bestFit="1" customWidth="1"/>
    <col min="14834" max="14834" width="13.83203125" style="25" customWidth="1"/>
    <col min="14835" max="14835" width="16" style="25" bestFit="1" customWidth="1"/>
    <col min="14836" max="14836" width="35.6640625" style="25" bestFit="1" customWidth="1"/>
    <col min="14837" max="14837" width="10.83203125" style="25" customWidth="1"/>
    <col min="14838" max="14838" width="8.33203125" style="25" customWidth="1"/>
    <col min="14839" max="14839" width="13" style="25" customWidth="1"/>
    <col min="14840" max="14840" width="11" style="25" customWidth="1"/>
    <col min="14841" max="14841" width="9.83203125" style="25" customWidth="1"/>
    <col min="14842" max="14842" width="12.33203125" style="25" customWidth="1"/>
    <col min="14843" max="14843" width="15.33203125" style="25" customWidth="1"/>
    <col min="14844" max="14844" width="11.33203125" style="25" customWidth="1"/>
    <col min="14845" max="14845" width="16" style="25" customWidth="1"/>
    <col min="14846" max="14846" width="11.83203125" style="25" customWidth="1"/>
    <col min="14847" max="14847" width="10.83203125" style="25" customWidth="1"/>
    <col min="14848" max="14848" width="13.1640625" style="25" customWidth="1"/>
    <col min="14849" max="14849" width="13.6640625" style="25" customWidth="1"/>
    <col min="14850" max="14850" width="10.1640625" style="25" customWidth="1"/>
    <col min="14851" max="14851" width="16" style="25" customWidth="1"/>
    <col min="14852" max="14852" width="10.5" style="25" customWidth="1"/>
    <col min="14853" max="14853" width="11.83203125" style="25" customWidth="1"/>
    <col min="14854" max="14854" width="15.33203125" style="25" customWidth="1"/>
    <col min="14855" max="14855" width="12.5" style="25" customWidth="1"/>
    <col min="14856" max="14856" width="9.1640625" style="25" customWidth="1"/>
    <col min="14857" max="14857" width="16" style="25" customWidth="1"/>
    <col min="14858" max="14858" width="14.1640625" style="25" customWidth="1"/>
    <col min="14859" max="14859" width="15.1640625" style="25" customWidth="1"/>
    <col min="14860" max="14860" width="14.1640625" style="25" customWidth="1"/>
    <col min="14861" max="14861" width="12.6640625" style="25" customWidth="1"/>
    <col min="14862" max="14862" width="16" style="25" customWidth="1"/>
    <col min="14863" max="14863" width="11" style="25" customWidth="1"/>
    <col min="14864" max="14864" width="14.1640625" style="25" customWidth="1"/>
    <col min="14865" max="14865" width="14.5" style="25" customWidth="1"/>
    <col min="14866" max="14866" width="14.1640625" style="25" customWidth="1"/>
    <col min="14867" max="14870" width="16" style="25" customWidth="1"/>
    <col min="14871" max="15085" width="10.6640625" style="25"/>
    <col min="15086" max="15086" width="3.1640625" style="25" bestFit="1" customWidth="1"/>
    <col min="15087" max="15087" width="23.1640625" style="25" bestFit="1" customWidth="1"/>
    <col min="15088" max="15088" width="21" style="25" customWidth="1"/>
    <col min="15089" max="15089" width="22" style="25" bestFit="1" customWidth="1"/>
    <col min="15090" max="15090" width="13.83203125" style="25" customWidth="1"/>
    <col min="15091" max="15091" width="16" style="25" bestFit="1" customWidth="1"/>
    <col min="15092" max="15092" width="35.6640625" style="25" bestFit="1" customWidth="1"/>
    <col min="15093" max="15093" width="10.83203125" style="25" customWidth="1"/>
    <col min="15094" max="15094" width="8.33203125" style="25" customWidth="1"/>
    <col min="15095" max="15095" width="13" style="25" customWidth="1"/>
    <col min="15096" max="15096" width="11" style="25" customWidth="1"/>
    <col min="15097" max="15097" width="9.83203125" style="25" customWidth="1"/>
    <col min="15098" max="15098" width="12.33203125" style="25" customWidth="1"/>
    <col min="15099" max="15099" width="15.33203125" style="25" customWidth="1"/>
    <col min="15100" max="15100" width="11.33203125" style="25" customWidth="1"/>
    <col min="15101" max="15101" width="16" style="25" customWidth="1"/>
    <col min="15102" max="15102" width="11.83203125" style="25" customWidth="1"/>
    <col min="15103" max="15103" width="10.83203125" style="25" customWidth="1"/>
    <col min="15104" max="15104" width="13.1640625" style="25" customWidth="1"/>
    <col min="15105" max="15105" width="13.6640625" style="25" customWidth="1"/>
    <col min="15106" max="15106" width="10.1640625" style="25" customWidth="1"/>
    <col min="15107" max="15107" width="16" style="25" customWidth="1"/>
    <col min="15108" max="15108" width="10.5" style="25" customWidth="1"/>
    <col min="15109" max="15109" width="11.83203125" style="25" customWidth="1"/>
    <col min="15110" max="15110" width="15.33203125" style="25" customWidth="1"/>
    <col min="15111" max="15111" width="12.5" style="25" customWidth="1"/>
    <col min="15112" max="15112" width="9.1640625" style="25" customWidth="1"/>
    <col min="15113" max="15113" width="16" style="25" customWidth="1"/>
    <col min="15114" max="15114" width="14.1640625" style="25" customWidth="1"/>
    <col min="15115" max="15115" width="15.1640625" style="25" customWidth="1"/>
    <col min="15116" max="15116" width="14.1640625" style="25" customWidth="1"/>
    <col min="15117" max="15117" width="12.6640625" style="25" customWidth="1"/>
    <col min="15118" max="15118" width="16" style="25" customWidth="1"/>
    <col min="15119" max="15119" width="11" style="25" customWidth="1"/>
    <col min="15120" max="15120" width="14.1640625" style="25" customWidth="1"/>
    <col min="15121" max="15121" width="14.5" style="25" customWidth="1"/>
    <col min="15122" max="15122" width="14.1640625" style="25" customWidth="1"/>
    <col min="15123" max="15126" width="16" style="25" customWidth="1"/>
    <col min="15127" max="15341" width="10.6640625" style="25"/>
    <col min="15342" max="15342" width="3.1640625" style="25" bestFit="1" customWidth="1"/>
    <col min="15343" max="15343" width="23.1640625" style="25" bestFit="1" customWidth="1"/>
    <col min="15344" max="15344" width="21" style="25" customWidth="1"/>
    <col min="15345" max="15345" width="22" style="25" bestFit="1" customWidth="1"/>
    <col min="15346" max="15346" width="13.83203125" style="25" customWidth="1"/>
    <col min="15347" max="15347" width="16" style="25" bestFit="1" customWidth="1"/>
    <col min="15348" max="15348" width="35.6640625" style="25" bestFit="1" customWidth="1"/>
    <col min="15349" max="15349" width="10.83203125" style="25" customWidth="1"/>
    <col min="15350" max="15350" width="8.33203125" style="25" customWidth="1"/>
    <col min="15351" max="15351" width="13" style="25" customWidth="1"/>
    <col min="15352" max="15352" width="11" style="25" customWidth="1"/>
    <col min="15353" max="15353" width="9.83203125" style="25" customWidth="1"/>
    <col min="15354" max="15354" width="12.33203125" style="25" customWidth="1"/>
    <col min="15355" max="15355" width="15.33203125" style="25" customWidth="1"/>
    <col min="15356" max="15356" width="11.33203125" style="25" customWidth="1"/>
    <col min="15357" max="15357" width="16" style="25" customWidth="1"/>
    <col min="15358" max="15358" width="11.83203125" style="25" customWidth="1"/>
    <col min="15359" max="15359" width="10.83203125" style="25" customWidth="1"/>
    <col min="15360" max="15360" width="13.1640625" style="25" customWidth="1"/>
    <col min="15361" max="15361" width="13.6640625" style="25" customWidth="1"/>
    <col min="15362" max="15362" width="10.1640625" style="25" customWidth="1"/>
    <col min="15363" max="15363" width="16" style="25" customWidth="1"/>
    <col min="15364" max="15364" width="10.5" style="25" customWidth="1"/>
    <col min="15365" max="15365" width="11.83203125" style="25" customWidth="1"/>
    <col min="15366" max="15366" width="15.33203125" style="25" customWidth="1"/>
    <col min="15367" max="15367" width="12.5" style="25" customWidth="1"/>
    <col min="15368" max="15368" width="9.1640625" style="25" customWidth="1"/>
    <col min="15369" max="15369" width="16" style="25" customWidth="1"/>
    <col min="15370" max="15370" width="14.1640625" style="25" customWidth="1"/>
    <col min="15371" max="15371" width="15.1640625" style="25" customWidth="1"/>
    <col min="15372" max="15372" width="14.1640625" style="25" customWidth="1"/>
    <col min="15373" max="15373" width="12.6640625" style="25" customWidth="1"/>
    <col min="15374" max="15374" width="16" style="25" customWidth="1"/>
    <col min="15375" max="15375" width="11" style="25" customWidth="1"/>
    <col min="15376" max="15376" width="14.1640625" style="25" customWidth="1"/>
    <col min="15377" max="15377" width="14.5" style="25" customWidth="1"/>
    <col min="15378" max="15378" width="14.1640625" style="25" customWidth="1"/>
    <col min="15379" max="15382" width="16" style="25" customWidth="1"/>
    <col min="15383" max="15597" width="10.6640625" style="25"/>
    <col min="15598" max="15598" width="3.1640625" style="25" bestFit="1" customWidth="1"/>
    <col min="15599" max="15599" width="23.1640625" style="25" bestFit="1" customWidth="1"/>
    <col min="15600" max="15600" width="21" style="25" customWidth="1"/>
    <col min="15601" max="15601" width="22" style="25" bestFit="1" customWidth="1"/>
    <col min="15602" max="15602" width="13.83203125" style="25" customWidth="1"/>
    <col min="15603" max="15603" width="16" style="25" bestFit="1" customWidth="1"/>
    <col min="15604" max="15604" width="35.6640625" style="25" bestFit="1" customWidth="1"/>
    <col min="15605" max="15605" width="10.83203125" style="25" customWidth="1"/>
    <col min="15606" max="15606" width="8.33203125" style="25" customWidth="1"/>
    <col min="15607" max="15607" width="13" style="25" customWidth="1"/>
    <col min="15608" max="15608" width="11" style="25" customWidth="1"/>
    <col min="15609" max="15609" width="9.83203125" style="25" customWidth="1"/>
    <col min="15610" max="15610" width="12.33203125" style="25" customWidth="1"/>
    <col min="15611" max="15611" width="15.33203125" style="25" customWidth="1"/>
    <col min="15612" max="15612" width="11.33203125" style="25" customWidth="1"/>
    <col min="15613" max="15613" width="16" style="25" customWidth="1"/>
    <col min="15614" max="15614" width="11.83203125" style="25" customWidth="1"/>
    <col min="15615" max="15615" width="10.83203125" style="25" customWidth="1"/>
    <col min="15616" max="15616" width="13.1640625" style="25" customWidth="1"/>
    <col min="15617" max="15617" width="13.6640625" style="25" customWidth="1"/>
    <col min="15618" max="15618" width="10.1640625" style="25" customWidth="1"/>
    <col min="15619" max="15619" width="16" style="25" customWidth="1"/>
    <col min="15620" max="15620" width="10.5" style="25" customWidth="1"/>
    <col min="15621" max="15621" width="11.83203125" style="25" customWidth="1"/>
    <col min="15622" max="15622" width="15.33203125" style="25" customWidth="1"/>
    <col min="15623" max="15623" width="12.5" style="25" customWidth="1"/>
    <col min="15624" max="15624" width="9.1640625" style="25" customWidth="1"/>
    <col min="15625" max="15625" width="16" style="25" customWidth="1"/>
    <col min="15626" max="15626" width="14.1640625" style="25" customWidth="1"/>
    <col min="15627" max="15627" width="15.1640625" style="25" customWidth="1"/>
    <col min="15628" max="15628" width="14.1640625" style="25" customWidth="1"/>
    <col min="15629" max="15629" width="12.6640625" style="25" customWidth="1"/>
    <col min="15630" max="15630" width="16" style="25" customWidth="1"/>
    <col min="15631" max="15631" width="11" style="25" customWidth="1"/>
    <col min="15632" max="15632" width="14.1640625" style="25" customWidth="1"/>
    <col min="15633" max="15633" width="14.5" style="25" customWidth="1"/>
    <col min="15634" max="15634" width="14.1640625" style="25" customWidth="1"/>
    <col min="15635" max="15638" width="16" style="25" customWidth="1"/>
    <col min="15639" max="15853" width="10.6640625" style="25"/>
    <col min="15854" max="15854" width="3.1640625" style="25" bestFit="1" customWidth="1"/>
    <col min="15855" max="15855" width="23.1640625" style="25" bestFit="1" customWidth="1"/>
    <col min="15856" max="15856" width="21" style="25" customWidth="1"/>
    <col min="15857" max="15857" width="22" style="25" bestFit="1" customWidth="1"/>
    <col min="15858" max="15858" width="13.83203125" style="25" customWidth="1"/>
    <col min="15859" max="15859" width="16" style="25" bestFit="1" customWidth="1"/>
    <col min="15860" max="15860" width="35.6640625" style="25" bestFit="1" customWidth="1"/>
    <col min="15861" max="15861" width="10.83203125" style="25" customWidth="1"/>
    <col min="15862" max="15862" width="8.33203125" style="25" customWidth="1"/>
    <col min="15863" max="15863" width="13" style="25" customWidth="1"/>
    <col min="15864" max="15864" width="11" style="25" customWidth="1"/>
    <col min="15865" max="15865" width="9.83203125" style="25" customWidth="1"/>
    <col min="15866" max="15866" width="12.33203125" style="25" customWidth="1"/>
    <col min="15867" max="15867" width="15.33203125" style="25" customWidth="1"/>
    <col min="15868" max="15868" width="11.33203125" style="25" customWidth="1"/>
    <col min="15869" max="15869" width="16" style="25" customWidth="1"/>
    <col min="15870" max="15870" width="11.83203125" style="25" customWidth="1"/>
    <col min="15871" max="15871" width="10.83203125" style="25" customWidth="1"/>
    <col min="15872" max="15872" width="13.1640625" style="25" customWidth="1"/>
    <col min="15873" max="15873" width="13.6640625" style="25" customWidth="1"/>
    <col min="15874" max="15874" width="10.1640625" style="25" customWidth="1"/>
    <col min="15875" max="15875" width="16" style="25" customWidth="1"/>
    <col min="15876" max="15876" width="10.5" style="25" customWidth="1"/>
    <col min="15877" max="15877" width="11.83203125" style="25" customWidth="1"/>
    <col min="15878" max="15878" width="15.33203125" style="25" customWidth="1"/>
    <col min="15879" max="15879" width="12.5" style="25" customWidth="1"/>
    <col min="15880" max="15880" width="9.1640625" style="25" customWidth="1"/>
    <col min="15881" max="15881" width="16" style="25" customWidth="1"/>
    <col min="15882" max="15882" width="14.1640625" style="25" customWidth="1"/>
    <col min="15883" max="15883" width="15.1640625" style="25" customWidth="1"/>
    <col min="15884" max="15884" width="14.1640625" style="25" customWidth="1"/>
    <col min="15885" max="15885" width="12.6640625" style="25" customWidth="1"/>
    <col min="15886" max="15886" width="16" style="25" customWidth="1"/>
    <col min="15887" max="15887" width="11" style="25" customWidth="1"/>
    <col min="15888" max="15888" width="14.1640625" style="25" customWidth="1"/>
    <col min="15889" max="15889" width="14.5" style="25" customWidth="1"/>
    <col min="15890" max="15890" width="14.1640625" style="25" customWidth="1"/>
    <col min="15891" max="15894" width="16" style="25" customWidth="1"/>
    <col min="15895" max="16109" width="10.6640625" style="25"/>
    <col min="16110" max="16110" width="3.1640625" style="25" bestFit="1" customWidth="1"/>
    <col min="16111" max="16111" width="23.1640625" style="25" bestFit="1" customWidth="1"/>
    <col min="16112" max="16112" width="21" style="25" customWidth="1"/>
    <col min="16113" max="16113" width="22" style="25" bestFit="1" customWidth="1"/>
    <col min="16114" max="16114" width="13.83203125" style="25" customWidth="1"/>
    <col min="16115" max="16115" width="16" style="25" bestFit="1" customWidth="1"/>
    <col min="16116" max="16116" width="35.6640625" style="25" bestFit="1" customWidth="1"/>
    <col min="16117" max="16117" width="10.83203125" style="25" customWidth="1"/>
    <col min="16118" max="16118" width="8.33203125" style="25" customWidth="1"/>
    <col min="16119" max="16119" width="13" style="25" customWidth="1"/>
    <col min="16120" max="16120" width="11" style="25" customWidth="1"/>
    <col min="16121" max="16121" width="9.83203125" style="25" customWidth="1"/>
    <col min="16122" max="16122" width="12.33203125" style="25" customWidth="1"/>
    <col min="16123" max="16123" width="15.33203125" style="25" customWidth="1"/>
    <col min="16124" max="16124" width="11.33203125" style="25" customWidth="1"/>
    <col min="16125" max="16125" width="16" style="25" customWidth="1"/>
    <col min="16126" max="16126" width="11.83203125" style="25" customWidth="1"/>
    <col min="16127" max="16127" width="10.83203125" style="25" customWidth="1"/>
    <col min="16128" max="16128" width="13.1640625" style="25" customWidth="1"/>
    <col min="16129" max="16129" width="13.6640625" style="25" customWidth="1"/>
    <col min="16130" max="16130" width="10.1640625" style="25" customWidth="1"/>
    <col min="16131" max="16131" width="16" style="25" customWidth="1"/>
    <col min="16132" max="16132" width="10.5" style="25" customWidth="1"/>
    <col min="16133" max="16133" width="11.83203125" style="25" customWidth="1"/>
    <col min="16134" max="16134" width="15.33203125" style="25" customWidth="1"/>
    <col min="16135" max="16135" width="12.5" style="25" customWidth="1"/>
    <col min="16136" max="16136" width="9.1640625" style="25" customWidth="1"/>
    <col min="16137" max="16137" width="16" style="25" customWidth="1"/>
    <col min="16138" max="16138" width="14.1640625" style="25" customWidth="1"/>
    <col min="16139" max="16139" width="15.1640625" style="25" customWidth="1"/>
    <col min="16140" max="16140" width="14.1640625" style="25" customWidth="1"/>
    <col min="16141" max="16141" width="12.6640625" style="25" customWidth="1"/>
    <col min="16142" max="16142" width="16" style="25" customWidth="1"/>
    <col min="16143" max="16143" width="11" style="25" customWidth="1"/>
    <col min="16144" max="16144" width="14.1640625" style="25" customWidth="1"/>
    <col min="16145" max="16145" width="14.5" style="25" customWidth="1"/>
    <col min="16146" max="16146" width="14.1640625" style="25" customWidth="1"/>
    <col min="16147" max="16150" width="16" style="25" customWidth="1"/>
    <col min="16151" max="16384" width="10.6640625" style="25"/>
  </cols>
  <sheetData>
    <row r="1" spans="1:41" s="16" customFormat="1" x14ac:dyDescent="0.15">
      <c r="A1" s="46" t="s">
        <v>31</v>
      </c>
      <c r="B1" s="42" t="s">
        <v>36</v>
      </c>
      <c r="C1" s="42" t="s">
        <v>79</v>
      </c>
      <c r="D1" s="42" t="s">
        <v>1</v>
      </c>
      <c r="E1" s="42" t="s">
        <v>0</v>
      </c>
      <c r="F1" s="42" t="s">
        <v>2</v>
      </c>
      <c r="G1" s="42" t="s">
        <v>17</v>
      </c>
      <c r="H1" s="44" t="s">
        <v>37</v>
      </c>
      <c r="I1" s="44"/>
      <c r="J1" s="44"/>
      <c r="K1" s="44"/>
      <c r="L1" s="44"/>
      <c r="M1" s="44"/>
      <c r="N1" s="44"/>
      <c r="O1" s="44"/>
      <c r="P1" s="44"/>
      <c r="Q1" s="44" t="s">
        <v>33</v>
      </c>
      <c r="R1" s="44"/>
      <c r="S1" s="44"/>
      <c r="T1" s="44"/>
      <c r="U1" s="44"/>
      <c r="V1" s="44"/>
      <c r="W1" s="44" t="s">
        <v>72</v>
      </c>
      <c r="X1" s="44"/>
      <c r="Y1" s="44"/>
      <c r="Z1" s="44"/>
      <c r="AA1" s="44"/>
      <c r="AB1" s="44"/>
      <c r="AC1" s="44" t="s">
        <v>74</v>
      </c>
      <c r="AD1" s="44"/>
      <c r="AE1" s="44"/>
      <c r="AF1" s="44"/>
      <c r="AG1" s="44"/>
      <c r="AH1" s="44" t="s">
        <v>34</v>
      </c>
      <c r="AI1" s="44"/>
      <c r="AJ1" s="44"/>
      <c r="AK1" s="44"/>
      <c r="AL1" s="44"/>
      <c r="AM1" s="42" t="s">
        <v>38</v>
      </c>
      <c r="AN1" s="43"/>
      <c r="AO1" s="43"/>
    </row>
    <row r="2" spans="1:41" s="16" customFormat="1" ht="157.5" x14ac:dyDescent="0.15">
      <c r="A2" s="46"/>
      <c r="B2" s="45"/>
      <c r="C2" s="45"/>
      <c r="D2" s="45"/>
      <c r="E2" s="45"/>
      <c r="F2" s="42"/>
      <c r="G2" s="45"/>
      <c r="H2" s="17" t="s">
        <v>10</v>
      </c>
      <c r="I2" s="17" t="s">
        <v>39</v>
      </c>
      <c r="J2" s="17" t="s">
        <v>40</v>
      </c>
      <c r="K2" s="17" t="s">
        <v>41</v>
      </c>
      <c r="L2" s="17" t="s">
        <v>42</v>
      </c>
      <c r="M2" s="17" t="s">
        <v>43</v>
      </c>
      <c r="N2" s="17" t="s">
        <v>44</v>
      </c>
      <c r="O2" s="17" t="s">
        <v>45</v>
      </c>
      <c r="P2" s="17" t="s">
        <v>46</v>
      </c>
      <c r="Q2" s="17" t="s">
        <v>47</v>
      </c>
      <c r="R2" s="17" t="s">
        <v>48</v>
      </c>
      <c r="S2" s="17" t="s">
        <v>49</v>
      </c>
      <c r="T2" s="17" t="s">
        <v>50</v>
      </c>
      <c r="U2" s="17" t="s">
        <v>51</v>
      </c>
      <c r="V2" s="18" t="s">
        <v>46</v>
      </c>
      <c r="W2" s="17" t="s">
        <v>52</v>
      </c>
      <c r="X2" s="17" t="s">
        <v>53</v>
      </c>
      <c r="Y2" s="17" t="s">
        <v>54</v>
      </c>
      <c r="Z2" s="17" t="s">
        <v>55</v>
      </c>
      <c r="AA2" s="17" t="s">
        <v>56</v>
      </c>
      <c r="AB2" s="18" t="s">
        <v>46</v>
      </c>
      <c r="AC2" s="17" t="s">
        <v>57</v>
      </c>
      <c r="AD2" s="17" t="s">
        <v>58</v>
      </c>
      <c r="AE2" s="17" t="s">
        <v>8</v>
      </c>
      <c r="AF2" s="17" t="s">
        <v>59</v>
      </c>
      <c r="AG2" s="18" t="s">
        <v>46</v>
      </c>
      <c r="AH2" s="17" t="s">
        <v>10</v>
      </c>
      <c r="AI2" s="17" t="s">
        <v>11</v>
      </c>
      <c r="AJ2" s="17" t="s">
        <v>8</v>
      </c>
      <c r="AK2" s="17" t="s">
        <v>12</v>
      </c>
      <c r="AL2" s="18" t="s">
        <v>46</v>
      </c>
      <c r="AM2" s="17" t="s">
        <v>60</v>
      </c>
      <c r="AN2" s="17" t="s">
        <v>61</v>
      </c>
      <c r="AO2" s="17" t="s">
        <v>62</v>
      </c>
    </row>
    <row r="3" spans="1:41" s="20" customFormat="1" ht="21" x14ac:dyDescent="0.15">
      <c r="A3" s="19">
        <v>1</v>
      </c>
      <c r="B3" s="20" t="s">
        <v>64</v>
      </c>
      <c r="C3" s="20" t="s">
        <v>136</v>
      </c>
      <c r="D3" s="20" t="s">
        <v>137</v>
      </c>
      <c r="E3" s="20" t="s">
        <v>138</v>
      </c>
      <c r="F3" s="21" t="s">
        <v>139</v>
      </c>
      <c r="G3" s="20" t="s">
        <v>140</v>
      </c>
      <c r="H3" s="19">
        <v>4</v>
      </c>
      <c r="I3" s="19">
        <v>4</v>
      </c>
      <c r="J3" s="19">
        <v>4</v>
      </c>
      <c r="K3" s="19">
        <v>4</v>
      </c>
      <c r="L3" s="19">
        <v>4</v>
      </c>
      <c r="M3" s="19">
        <v>4</v>
      </c>
      <c r="N3" s="19">
        <v>4</v>
      </c>
      <c r="O3" s="19">
        <v>4</v>
      </c>
      <c r="P3" s="20" t="s">
        <v>3</v>
      </c>
      <c r="Q3" s="19">
        <v>4</v>
      </c>
      <c r="R3" s="19">
        <v>4</v>
      </c>
      <c r="S3" s="19">
        <v>4</v>
      </c>
      <c r="T3" s="19">
        <v>4</v>
      </c>
      <c r="U3" s="19">
        <v>4</v>
      </c>
      <c r="V3" s="22" t="s">
        <v>3</v>
      </c>
      <c r="W3" s="19">
        <v>4</v>
      </c>
      <c r="X3" s="19">
        <v>4</v>
      </c>
      <c r="Y3" s="19">
        <v>4</v>
      </c>
      <c r="Z3" s="19">
        <v>4</v>
      </c>
      <c r="AA3" s="19">
        <v>4</v>
      </c>
      <c r="AB3" s="22" t="s">
        <v>3</v>
      </c>
      <c r="AC3" s="19">
        <v>4</v>
      </c>
      <c r="AD3" s="19">
        <v>4</v>
      </c>
      <c r="AE3" s="19">
        <v>4</v>
      </c>
      <c r="AF3" s="19">
        <v>4</v>
      </c>
      <c r="AG3" s="22" t="s">
        <v>3</v>
      </c>
      <c r="AH3" s="19">
        <v>4</v>
      </c>
      <c r="AI3" s="19">
        <v>4</v>
      </c>
      <c r="AJ3" s="19">
        <v>4</v>
      </c>
      <c r="AK3" s="19">
        <v>4</v>
      </c>
      <c r="AL3" s="22" t="s">
        <v>3</v>
      </c>
      <c r="AM3" s="23" t="str">
        <f>IF(Numerical!AL3=4,"Successful in all settings.",IF(Numerical!AL3=3,"Succesful in most settings.",IF(Numerical!AL3=2,"Success doubtful in many educatoinal settings.",IF(Numerical!AL3=1,"Success doubtful in any setting."))))</f>
        <v>Successful in all settings.</v>
      </c>
      <c r="AN3" s="23" t="str">
        <f>IF(Numerical!AM3=4,"Recommend without reservation.",IF(Numerical!AM3=3,"Would recommend with minor reservations.",IF(Numerical!AM3=2,"Recommendations limited with major reservations.",IF(Numerical!AM3=1,"Unable to recommend in any setting. Further preparation necessary for certification."))))</f>
        <v>Recommend without reservation.</v>
      </c>
      <c r="AO3" s="23" t="str">
        <f>IF(Numerical!AN3=4,"A (Target)",IF(Numerical!AN3=3,"B (Acceptable)",IF(Numerical!AN3=2,"C (Acceptable)",IF(Numerical!AN3=1,"I (Unacceptable)"))))</f>
        <v>A (Target)</v>
      </c>
    </row>
    <row r="4" spans="1:41" s="20" customFormat="1" ht="31.5" x14ac:dyDescent="0.15">
      <c r="A4" s="19">
        <v>2</v>
      </c>
      <c r="B4" s="20" t="s">
        <v>64</v>
      </c>
      <c r="C4" s="20" t="s">
        <v>200</v>
      </c>
      <c r="D4" s="20" t="s">
        <v>201</v>
      </c>
      <c r="E4" s="20" t="s">
        <v>143</v>
      </c>
      <c r="F4" s="21" t="s">
        <v>202</v>
      </c>
      <c r="G4" s="20" t="s">
        <v>203</v>
      </c>
      <c r="H4" s="19">
        <v>4</v>
      </c>
      <c r="I4" s="19">
        <v>4</v>
      </c>
      <c r="J4" s="19">
        <v>4</v>
      </c>
      <c r="K4" s="19">
        <v>4</v>
      </c>
      <c r="L4" s="19">
        <v>4</v>
      </c>
      <c r="M4" s="19">
        <v>4</v>
      </c>
      <c r="N4" s="19">
        <v>4</v>
      </c>
      <c r="O4" s="19">
        <v>4</v>
      </c>
      <c r="P4" s="20" t="s">
        <v>204</v>
      </c>
      <c r="Q4" s="19">
        <v>4</v>
      </c>
      <c r="R4" s="19">
        <v>4</v>
      </c>
      <c r="S4" s="19">
        <v>4</v>
      </c>
      <c r="T4" s="19">
        <v>4</v>
      </c>
      <c r="U4" s="19">
        <v>4</v>
      </c>
      <c r="V4" s="22" t="s">
        <v>205</v>
      </c>
      <c r="W4" s="19">
        <v>4</v>
      </c>
      <c r="X4" s="19">
        <v>4</v>
      </c>
      <c r="Y4" s="19">
        <v>4</v>
      </c>
      <c r="Z4" s="19">
        <v>4</v>
      </c>
      <c r="AA4" s="19">
        <v>4</v>
      </c>
      <c r="AB4" s="22" t="s">
        <v>206</v>
      </c>
      <c r="AC4" s="19">
        <v>4</v>
      </c>
      <c r="AD4" s="19">
        <v>4</v>
      </c>
      <c r="AE4" s="19">
        <v>4</v>
      </c>
      <c r="AF4" s="19">
        <v>4</v>
      </c>
      <c r="AG4" s="22" t="s">
        <v>207</v>
      </c>
      <c r="AH4" s="19">
        <v>4</v>
      </c>
      <c r="AI4" s="19">
        <v>4</v>
      </c>
      <c r="AJ4" s="19">
        <v>4</v>
      </c>
      <c r="AK4" s="19">
        <v>4</v>
      </c>
      <c r="AL4" s="22" t="s">
        <v>208</v>
      </c>
      <c r="AM4" s="23" t="str">
        <f>IF(Numerical!AL4=4,"Successful in all settings.",IF(Numerical!AL4=3,"Succesful in most settings.",IF(Numerical!AL4=2,"Success doubtful in many educatoinal settings.",IF(Numerical!AL4=1,"Success doubtful in any setting."))))</f>
        <v>Successful in all settings.</v>
      </c>
      <c r="AN4" s="23" t="str">
        <f>IF(Numerical!AM4=4,"Recommend without reservation.",IF(Numerical!AM4=3,"Would recommend with minor reservations.",IF(Numerical!AM4=2,"Recommendations limited with major reservations.",IF(Numerical!AM4=1,"Unable to recommend in any setting. Further preparation necessary for certification."))))</f>
        <v>Recommend without reservation.</v>
      </c>
      <c r="AO4" s="23" t="str">
        <f>IF(Numerical!AN4=4,"A (Target)",IF(Numerical!AN4=3,"B (Acceptable)",IF(Numerical!AN4=2,"C (Acceptable)",IF(Numerical!AN4=1,"I (Unacceptable)"))))</f>
        <v>A (Target)</v>
      </c>
    </row>
    <row r="5" spans="1:41" s="20" customFormat="1" ht="21" x14ac:dyDescent="0.15">
      <c r="A5" s="19">
        <v>3</v>
      </c>
      <c r="B5" s="20" t="s">
        <v>64</v>
      </c>
      <c r="C5" s="20" t="s">
        <v>108</v>
      </c>
      <c r="D5" s="23" t="s">
        <v>109</v>
      </c>
      <c r="E5" s="20" t="s">
        <v>105</v>
      </c>
      <c r="F5" s="21" t="s">
        <v>106</v>
      </c>
      <c r="G5" s="20" t="s">
        <v>110</v>
      </c>
      <c r="H5" s="19">
        <v>4</v>
      </c>
      <c r="I5" s="19">
        <v>4</v>
      </c>
      <c r="J5" s="19">
        <v>4</v>
      </c>
      <c r="K5" s="19">
        <v>4</v>
      </c>
      <c r="L5" s="19">
        <v>4</v>
      </c>
      <c r="M5" s="19">
        <v>4</v>
      </c>
      <c r="N5" s="19">
        <v>4</v>
      </c>
      <c r="O5" s="19">
        <v>4</v>
      </c>
      <c r="P5" s="20" t="s">
        <v>3</v>
      </c>
      <c r="Q5" s="19">
        <v>4</v>
      </c>
      <c r="R5" s="19">
        <v>4</v>
      </c>
      <c r="S5" s="19">
        <v>4</v>
      </c>
      <c r="T5" s="19">
        <v>4</v>
      </c>
      <c r="U5" s="19">
        <v>4</v>
      </c>
      <c r="V5" s="22" t="s">
        <v>3</v>
      </c>
      <c r="W5" s="19">
        <v>4</v>
      </c>
      <c r="X5" s="19">
        <v>4</v>
      </c>
      <c r="Y5" s="19">
        <v>4</v>
      </c>
      <c r="Z5" s="19">
        <v>4</v>
      </c>
      <c r="AA5" s="19">
        <v>4</v>
      </c>
      <c r="AB5" s="22" t="s">
        <v>3</v>
      </c>
      <c r="AC5" s="19">
        <v>4</v>
      </c>
      <c r="AD5" s="19">
        <v>4</v>
      </c>
      <c r="AE5" s="19">
        <v>4</v>
      </c>
      <c r="AF5" s="19">
        <v>4</v>
      </c>
      <c r="AG5" s="22" t="s">
        <v>3</v>
      </c>
      <c r="AH5" s="19">
        <v>4</v>
      </c>
      <c r="AI5" s="19">
        <v>4</v>
      </c>
      <c r="AJ5" s="19">
        <v>4</v>
      </c>
      <c r="AK5" s="19">
        <v>4</v>
      </c>
      <c r="AL5" s="22" t="s">
        <v>3</v>
      </c>
      <c r="AM5" s="23" t="str">
        <f>IF(Numerical!AL5=4,"Successful in all settings.",IF(Numerical!AL5=3,"Succesful in most settings.",IF(Numerical!AL5=2,"Success doubtful in many educatoinal settings.",IF(Numerical!AL5=1,"Success doubtful in any setting."))))</f>
        <v>Successful in all settings.</v>
      </c>
      <c r="AN5" s="23" t="str">
        <f>IF(Numerical!AM5=4,"Recommend without reservation.",IF(Numerical!AM5=3,"Would recommend with minor reservations.",IF(Numerical!AM5=2,"Recommendations limited with major reservations.",IF(Numerical!AM5=1,"Unable to recommend in any setting. Further preparation necessary for certification."))))</f>
        <v>Recommend without reservation.</v>
      </c>
      <c r="AO5" s="23" t="str">
        <f>IF(Numerical!AN5=4,"A (Target)",IF(Numerical!AN5=3,"B (Acceptable)",IF(Numerical!AN5=2,"C (Acceptable)",IF(Numerical!AN5=1,"I (Unacceptable)"))))</f>
        <v>A (Target)</v>
      </c>
    </row>
    <row r="6" spans="1:41" s="20" customFormat="1" ht="21" x14ac:dyDescent="0.15">
      <c r="A6" s="19">
        <v>4</v>
      </c>
      <c r="B6" s="20" t="s">
        <v>64</v>
      </c>
      <c r="C6" s="20" t="s">
        <v>141</v>
      </c>
      <c r="D6" s="20" t="s">
        <v>142</v>
      </c>
      <c r="E6" s="20" t="s">
        <v>143</v>
      </c>
      <c r="F6" s="21" t="s">
        <v>106</v>
      </c>
      <c r="G6" s="20" t="s">
        <v>144</v>
      </c>
      <c r="H6" s="19">
        <v>4</v>
      </c>
      <c r="I6" s="19">
        <v>4</v>
      </c>
      <c r="J6" s="19">
        <v>4</v>
      </c>
      <c r="K6" s="19">
        <v>4</v>
      </c>
      <c r="L6" s="19">
        <v>4</v>
      </c>
      <c r="M6" s="19">
        <v>4</v>
      </c>
      <c r="N6" s="19">
        <v>4</v>
      </c>
      <c r="O6" s="19">
        <v>4</v>
      </c>
      <c r="P6" s="20" t="s">
        <v>145</v>
      </c>
      <c r="Q6" s="19">
        <v>4</v>
      </c>
      <c r="R6" s="19">
        <v>4</v>
      </c>
      <c r="S6" s="19">
        <v>4</v>
      </c>
      <c r="T6" s="19">
        <v>4</v>
      </c>
      <c r="U6" s="19">
        <v>4</v>
      </c>
      <c r="V6" s="22" t="s">
        <v>146</v>
      </c>
      <c r="W6" s="19">
        <v>4</v>
      </c>
      <c r="X6" s="19">
        <v>4</v>
      </c>
      <c r="Y6" s="19">
        <v>4</v>
      </c>
      <c r="Z6" s="19">
        <v>4</v>
      </c>
      <c r="AA6" s="19">
        <v>4</v>
      </c>
      <c r="AB6" s="22" t="s">
        <v>147</v>
      </c>
      <c r="AC6" s="19">
        <v>4</v>
      </c>
      <c r="AD6" s="19">
        <v>4</v>
      </c>
      <c r="AE6" s="19">
        <v>4</v>
      </c>
      <c r="AF6" s="19">
        <v>4</v>
      </c>
      <c r="AG6" s="22" t="s">
        <v>148</v>
      </c>
      <c r="AH6" s="19">
        <v>4</v>
      </c>
      <c r="AI6" s="19">
        <v>4</v>
      </c>
      <c r="AJ6" s="19">
        <v>4</v>
      </c>
      <c r="AK6" s="19">
        <v>4</v>
      </c>
      <c r="AL6" s="22" t="s">
        <v>149</v>
      </c>
      <c r="AM6" s="23" t="str">
        <f>IF(Numerical!AL6=4,"Successful in all settings.",IF(Numerical!AL6=3,"Succesful in most settings.",IF(Numerical!AL6=2,"Success doubtful in many educatoinal settings.",IF(Numerical!AL6=1,"Success doubtful in any setting."))))</f>
        <v>Successful in all settings.</v>
      </c>
      <c r="AN6" s="23" t="str">
        <f>IF(Numerical!AM6=4,"Recommend without reservation.",IF(Numerical!AM6=3,"Would recommend with minor reservations.",IF(Numerical!AM6=2,"Recommendations limited with major reservations.",IF(Numerical!AM6=1,"Unable to recommend in any setting. Further preparation necessary for certification."))))</f>
        <v>Recommend without reservation.</v>
      </c>
      <c r="AO6" s="23" t="str">
        <f>IF(Numerical!AN6=4,"A (Target)",IF(Numerical!AN6=3,"B (Acceptable)",IF(Numerical!AN6=2,"C (Acceptable)",IF(Numerical!AN6=1,"I (Unacceptable)"))))</f>
        <v>A (Target)</v>
      </c>
    </row>
    <row r="7" spans="1:41" s="20" customFormat="1" ht="21" x14ac:dyDescent="0.15">
      <c r="A7" s="19">
        <v>5</v>
      </c>
      <c r="B7" s="20" t="s">
        <v>64</v>
      </c>
      <c r="C7" s="20" t="s">
        <v>124</v>
      </c>
      <c r="D7" s="20" t="s">
        <v>125</v>
      </c>
      <c r="E7" s="20" t="s">
        <v>107</v>
      </c>
      <c r="F7" s="21" t="s">
        <v>104</v>
      </c>
      <c r="G7" s="20" t="s">
        <v>126</v>
      </c>
      <c r="H7" s="19">
        <v>4</v>
      </c>
      <c r="I7" s="19">
        <v>4</v>
      </c>
      <c r="J7" s="19">
        <v>4</v>
      </c>
      <c r="K7" s="19">
        <v>4</v>
      </c>
      <c r="L7" s="19">
        <v>4</v>
      </c>
      <c r="M7" s="19">
        <v>4</v>
      </c>
      <c r="N7" s="19" t="s">
        <v>65</v>
      </c>
      <c r="O7" s="19">
        <v>4</v>
      </c>
      <c r="P7" s="20" t="s">
        <v>127</v>
      </c>
      <c r="Q7" s="19">
        <v>4</v>
      </c>
      <c r="R7" s="19">
        <v>3</v>
      </c>
      <c r="S7" s="19">
        <v>4</v>
      </c>
      <c r="T7" s="19">
        <v>4</v>
      </c>
      <c r="U7" s="19" t="s">
        <v>65</v>
      </c>
      <c r="V7" s="22" t="s">
        <v>128</v>
      </c>
      <c r="W7" s="19">
        <v>4</v>
      </c>
      <c r="X7" s="19">
        <v>4</v>
      </c>
      <c r="Y7" s="19">
        <v>4</v>
      </c>
      <c r="Z7" s="19">
        <v>4</v>
      </c>
      <c r="AA7" s="19">
        <v>4</v>
      </c>
      <c r="AB7" s="22" t="s">
        <v>129</v>
      </c>
      <c r="AC7" s="19">
        <v>4</v>
      </c>
      <c r="AD7" s="19">
        <v>4</v>
      </c>
      <c r="AE7" s="19">
        <v>4</v>
      </c>
      <c r="AF7" s="19">
        <v>4</v>
      </c>
      <c r="AG7" s="22" t="s">
        <v>130</v>
      </c>
      <c r="AH7" s="19">
        <v>4</v>
      </c>
      <c r="AI7" s="19">
        <v>4</v>
      </c>
      <c r="AJ7" s="19">
        <v>4</v>
      </c>
      <c r="AK7" s="19">
        <v>4</v>
      </c>
      <c r="AL7" s="22" t="s">
        <v>131</v>
      </c>
      <c r="AM7" s="23" t="str">
        <f>IF(Numerical!AL23=4,"Successful in all settings.",IF(Numerical!AL23=3,"Succesful in most settings.",IF(Numerical!AL23=2,"Success doubtful in many educatoinal settings.",IF(Numerical!AL23=1,"Success doubtful in any setting."))))</f>
        <v>Successful in all settings.</v>
      </c>
      <c r="AN7" s="23" t="str">
        <f>IF(Numerical!AM23=4,"Recommend without reservation.",IF(Numerical!AM23=3,"Would recommend with minor reservations.",IF(Numerical!AM23=2,"Recommendations limited with major reservations.",IF(Numerical!AM23=1,"Unable to recommend in any setting. Further preparation necessary for certification."))))</f>
        <v>Recommend without reservation.</v>
      </c>
      <c r="AO7" s="23" t="str">
        <f>IF(Numerical!AN23=4,"A (Target)",IF(Numerical!AN23=3,"B (Acceptable)",IF(Numerical!AN23=2,"C (Acceptable)",IF(Numerical!AN23=1,"I (Unacceptable)"))))</f>
        <v>A (Target)</v>
      </c>
    </row>
    <row r="8" spans="1:41" ht="21" x14ac:dyDescent="0.15">
      <c r="A8" s="19">
        <v>6</v>
      </c>
      <c r="B8" s="20" t="s">
        <v>64</v>
      </c>
      <c r="C8" s="20" t="s">
        <v>193</v>
      </c>
      <c r="D8" s="20" t="s">
        <v>194</v>
      </c>
      <c r="E8" s="20" t="s">
        <v>138</v>
      </c>
      <c r="F8" s="21" t="s">
        <v>104</v>
      </c>
      <c r="G8" s="20" t="s">
        <v>195</v>
      </c>
      <c r="H8" s="19">
        <v>4</v>
      </c>
      <c r="I8" s="19">
        <v>4</v>
      </c>
      <c r="J8" s="19">
        <v>4</v>
      </c>
      <c r="K8" s="19">
        <v>4</v>
      </c>
      <c r="L8" s="19">
        <v>4</v>
      </c>
      <c r="M8" s="19">
        <v>4</v>
      </c>
      <c r="N8" s="19">
        <v>4</v>
      </c>
      <c r="O8" s="19">
        <v>4</v>
      </c>
      <c r="P8" s="20" t="s">
        <v>3</v>
      </c>
      <c r="Q8" s="19">
        <v>4</v>
      </c>
      <c r="R8" s="19">
        <v>4</v>
      </c>
      <c r="S8" s="19">
        <v>4</v>
      </c>
      <c r="T8" s="19">
        <v>4</v>
      </c>
      <c r="U8" s="19">
        <v>4</v>
      </c>
      <c r="V8" s="22" t="s">
        <v>3</v>
      </c>
      <c r="W8" s="19">
        <v>4</v>
      </c>
      <c r="X8" s="19">
        <v>4</v>
      </c>
      <c r="Y8" s="19">
        <v>4</v>
      </c>
      <c r="Z8" s="19">
        <v>4</v>
      </c>
      <c r="AA8" s="19">
        <v>4</v>
      </c>
      <c r="AB8" s="22" t="s">
        <v>3</v>
      </c>
      <c r="AC8" s="19">
        <v>4</v>
      </c>
      <c r="AD8" s="19">
        <v>4</v>
      </c>
      <c r="AE8" s="19">
        <v>4</v>
      </c>
      <c r="AF8" s="19">
        <v>4</v>
      </c>
      <c r="AG8" s="22" t="s">
        <v>3</v>
      </c>
      <c r="AH8" s="19">
        <v>4</v>
      </c>
      <c r="AI8" s="19">
        <v>4</v>
      </c>
      <c r="AJ8" s="19">
        <v>4</v>
      </c>
      <c r="AK8" s="19">
        <v>4</v>
      </c>
      <c r="AL8" s="22" t="s">
        <v>3</v>
      </c>
      <c r="AM8" s="23" t="str">
        <f>IF(Numerical!AL30=4,"Successful in all settings.",IF(Numerical!AL30=3,"Succesful in most settings.",IF(Numerical!AL30=2,"Success doubtful in many educatoinal settings.",IF(Numerical!AL30=1,"Success doubtful in any setting."))))</f>
        <v>Successful in all settings.</v>
      </c>
      <c r="AN8" s="23" t="str">
        <f>IF(Numerical!AM30=4,"Recommend without reservation.",IF(Numerical!AM30=3,"Would recommend with minor reservations.",IF(Numerical!AM30=2,"Recommendations limited with major reservations.",IF(Numerical!AM30=1,"Unable to recommend in any setting. Further preparation necessary for certification."))))</f>
        <v>Recommend without reservation.</v>
      </c>
      <c r="AO8" s="23" t="str">
        <f>IF(Numerical!AN30=4,"A (Target)",IF(Numerical!AN30=3,"B (Acceptable)",IF(Numerical!AN30=2,"C (Acceptable)",IF(Numerical!AN30=1,"I (Unacceptable)"))))</f>
        <v>A (Target)</v>
      </c>
    </row>
    <row r="9" spans="1:41" ht="21" x14ac:dyDescent="0.15">
      <c r="A9" s="19">
        <v>7</v>
      </c>
      <c r="B9" s="20" t="s">
        <v>63</v>
      </c>
      <c r="C9" s="20" t="s">
        <v>155</v>
      </c>
      <c r="D9" s="20" t="s">
        <v>156</v>
      </c>
      <c r="E9" s="20" t="s">
        <v>143</v>
      </c>
      <c r="F9" s="21" t="s">
        <v>157</v>
      </c>
      <c r="G9" s="20" t="s">
        <v>158</v>
      </c>
      <c r="H9" s="19">
        <v>4</v>
      </c>
      <c r="I9" s="19">
        <v>4</v>
      </c>
      <c r="J9" s="19">
        <v>4</v>
      </c>
      <c r="K9" s="19">
        <v>4</v>
      </c>
      <c r="L9" s="19">
        <v>4</v>
      </c>
      <c r="M9" s="19">
        <v>4</v>
      </c>
      <c r="N9" s="19">
        <v>4</v>
      </c>
      <c r="O9" s="19">
        <v>4</v>
      </c>
      <c r="P9" s="20" t="s">
        <v>159</v>
      </c>
      <c r="Q9" s="19">
        <v>4</v>
      </c>
      <c r="R9" s="19">
        <v>4</v>
      </c>
      <c r="S9" s="19">
        <v>4</v>
      </c>
      <c r="T9" s="19">
        <v>4</v>
      </c>
      <c r="U9" s="19">
        <v>4</v>
      </c>
      <c r="V9" s="22" t="s">
        <v>160</v>
      </c>
      <c r="W9" s="19">
        <v>4</v>
      </c>
      <c r="X9" s="19">
        <v>4</v>
      </c>
      <c r="Y9" s="19">
        <v>4</v>
      </c>
      <c r="Z9" s="19">
        <v>4</v>
      </c>
      <c r="AA9" s="19">
        <v>4</v>
      </c>
      <c r="AB9" s="22" t="s">
        <v>161</v>
      </c>
      <c r="AC9" s="19">
        <v>4</v>
      </c>
      <c r="AD9" s="19">
        <v>4</v>
      </c>
      <c r="AE9" s="19">
        <v>4</v>
      </c>
      <c r="AF9" s="19">
        <v>4</v>
      </c>
      <c r="AG9" s="22" t="s">
        <v>162</v>
      </c>
      <c r="AH9" s="19">
        <v>4</v>
      </c>
      <c r="AI9" s="19">
        <v>4</v>
      </c>
      <c r="AJ9" s="19">
        <v>4</v>
      </c>
      <c r="AK9" s="19">
        <v>4</v>
      </c>
      <c r="AL9" s="22" t="s">
        <v>163</v>
      </c>
      <c r="AM9" s="23" t="str">
        <f>IF(Numerical!AL10=4,"Successful in all settings.",IF(Numerical!AL10=3,"Succesful in most settings.",IF(Numerical!AL10=2,"Success doubtful in many educatoinal settings.",IF(Numerical!AL10=1,"Success doubtful in any setting."))))</f>
        <v>Successful in all settings.</v>
      </c>
      <c r="AN9" s="23" t="str">
        <f>IF(Numerical!AM10=4,"Recommend without reservation.",IF(Numerical!AM10=3,"Would recommend with minor reservations.",IF(Numerical!AM10=2,"Recommendations limited with major reservations.",IF(Numerical!AM10=1,"Unable to recommend in any setting. Further preparation necessary for certification."))))</f>
        <v>Recommend without reservation.</v>
      </c>
      <c r="AO9" s="23" t="str">
        <f>IF(Numerical!AN10=4,"A (Target)",IF(Numerical!AN10=3,"B (Acceptable)",IF(Numerical!AN10=2,"C (Acceptable)",IF(Numerical!AN10=1,"I (Unacceptable)"))))</f>
        <v>A (Target)</v>
      </c>
    </row>
    <row r="10" spans="1:41" ht="21" x14ac:dyDescent="0.15">
      <c r="A10" s="19">
        <v>8</v>
      </c>
      <c r="B10" s="20" t="s">
        <v>63</v>
      </c>
      <c r="C10" s="20" t="s">
        <v>173</v>
      </c>
      <c r="D10" s="20" t="s">
        <v>174</v>
      </c>
      <c r="E10" s="20" t="s">
        <v>175</v>
      </c>
      <c r="F10" s="21" t="s">
        <v>176</v>
      </c>
      <c r="G10" s="20" t="s">
        <v>177</v>
      </c>
      <c r="H10" s="19">
        <v>4</v>
      </c>
      <c r="I10" s="19">
        <v>4</v>
      </c>
      <c r="J10" s="19">
        <v>4</v>
      </c>
      <c r="K10" s="19">
        <v>4</v>
      </c>
      <c r="L10" s="19">
        <v>4</v>
      </c>
      <c r="M10" s="19">
        <v>4</v>
      </c>
      <c r="N10" s="19">
        <v>4</v>
      </c>
      <c r="O10" s="19">
        <v>4</v>
      </c>
      <c r="P10" s="20" t="s">
        <v>3</v>
      </c>
      <c r="Q10" s="19">
        <v>4</v>
      </c>
      <c r="R10" s="19">
        <v>4</v>
      </c>
      <c r="S10" s="19">
        <v>4</v>
      </c>
      <c r="T10" s="19">
        <v>4</v>
      </c>
      <c r="U10" s="19">
        <v>4</v>
      </c>
      <c r="V10" s="22" t="s">
        <v>3</v>
      </c>
      <c r="W10" s="19">
        <v>4</v>
      </c>
      <c r="X10" s="19">
        <v>4</v>
      </c>
      <c r="Y10" s="19">
        <v>4</v>
      </c>
      <c r="Z10" s="19">
        <v>4</v>
      </c>
      <c r="AA10" s="19">
        <v>4</v>
      </c>
      <c r="AB10" s="22" t="s">
        <v>3</v>
      </c>
      <c r="AC10" s="19">
        <v>4</v>
      </c>
      <c r="AD10" s="19">
        <v>4</v>
      </c>
      <c r="AE10" s="19">
        <v>4</v>
      </c>
      <c r="AF10" s="19">
        <v>4</v>
      </c>
      <c r="AG10" s="22" t="s">
        <v>3</v>
      </c>
      <c r="AH10" s="19">
        <v>4</v>
      </c>
      <c r="AI10" s="19">
        <v>4</v>
      </c>
      <c r="AJ10" s="19">
        <v>4</v>
      </c>
      <c r="AK10" s="19">
        <v>4</v>
      </c>
      <c r="AL10" s="22" t="s">
        <v>3</v>
      </c>
      <c r="AM10" s="23" t="str">
        <f>IF(Numerical!AL15=4,"Successful in all settings.",IF(Numerical!AL15=3,"Succesful in most settings.",IF(Numerical!AL15=2,"Success doubtful in many educatoinal settings.",IF(Numerical!AL15=1,"Success doubtful in any setting."))))</f>
        <v>Successful in all settings.</v>
      </c>
      <c r="AN10" s="23" t="str">
        <f>IF(Numerical!AM15=4,"Recommend without reservation.",IF(Numerical!AM15=3,"Would recommend with minor reservations.",IF(Numerical!AM15=2,"Recommendations limited with major reservations.",IF(Numerical!AM15=1,"Unable to recommend in any setting. Further preparation necessary for certification."))))</f>
        <v>Recommend without reservation.</v>
      </c>
      <c r="AO10" s="23" t="str">
        <f>IF(Numerical!AN15=4,"A (Target)",IF(Numerical!AN15=3,"B (Acceptable)",IF(Numerical!AN15=2,"C (Acceptable)",IF(Numerical!AN15=1,"I (Unacceptable)"))))</f>
        <v>A (Target)</v>
      </c>
    </row>
    <row r="11" spans="1:41" ht="21" x14ac:dyDescent="0.15">
      <c r="A11" s="19">
        <v>9</v>
      </c>
      <c r="B11" s="20" t="s">
        <v>63</v>
      </c>
      <c r="C11" s="20" t="s">
        <v>178</v>
      </c>
      <c r="D11" s="20" t="s">
        <v>179</v>
      </c>
      <c r="E11" s="20" t="s">
        <v>175</v>
      </c>
      <c r="F11" s="21" t="s">
        <v>139</v>
      </c>
      <c r="G11" s="20" t="s">
        <v>180</v>
      </c>
      <c r="H11" s="19">
        <v>4</v>
      </c>
      <c r="I11" s="19">
        <v>3</v>
      </c>
      <c r="J11" s="19">
        <v>3</v>
      </c>
      <c r="K11" s="19">
        <v>3</v>
      </c>
      <c r="L11" s="19">
        <v>4</v>
      </c>
      <c r="M11" s="19">
        <v>4</v>
      </c>
      <c r="N11" s="19">
        <v>4</v>
      </c>
      <c r="O11" s="19">
        <v>4</v>
      </c>
      <c r="P11" s="20" t="s">
        <v>3</v>
      </c>
      <c r="Q11" s="19">
        <v>4</v>
      </c>
      <c r="R11" s="19">
        <v>4</v>
      </c>
      <c r="S11" s="19">
        <v>4</v>
      </c>
      <c r="T11" s="19">
        <v>4</v>
      </c>
      <c r="U11" s="19">
        <v>4</v>
      </c>
      <c r="V11" s="22" t="s">
        <v>3</v>
      </c>
      <c r="W11" s="19">
        <v>4</v>
      </c>
      <c r="X11" s="19">
        <v>4</v>
      </c>
      <c r="Y11" s="19">
        <v>4</v>
      </c>
      <c r="Z11" s="19">
        <v>4</v>
      </c>
      <c r="AA11" s="19">
        <v>4</v>
      </c>
      <c r="AB11" s="22" t="s">
        <v>3</v>
      </c>
      <c r="AC11" s="19">
        <v>4</v>
      </c>
      <c r="AD11" s="19">
        <v>3</v>
      </c>
      <c r="AE11" s="19">
        <v>4</v>
      </c>
      <c r="AF11" s="19">
        <v>4</v>
      </c>
      <c r="AG11" s="22" t="s">
        <v>3</v>
      </c>
      <c r="AH11" s="19">
        <v>4</v>
      </c>
      <c r="AI11" s="19">
        <v>4</v>
      </c>
      <c r="AJ11" s="19">
        <v>4</v>
      </c>
      <c r="AK11" s="19">
        <v>4</v>
      </c>
      <c r="AL11" s="22" t="s">
        <v>3</v>
      </c>
      <c r="AM11" s="23" t="str">
        <f>IF(Numerical!AL19=4,"Successful in all settings.",IF(Numerical!AL19=3,"Succesful in most settings.",IF(Numerical!AL19=2,"Success doubtful in many educatoinal settings.",IF(Numerical!AL19=1,"Success doubtful in any setting."))))</f>
        <v>Successful in all settings.</v>
      </c>
      <c r="AN11" s="23" t="str">
        <f>IF(Numerical!AM19=4,"Recommend without reservation.",IF(Numerical!AM19=3,"Would recommend with minor reservations.",IF(Numerical!AM19=2,"Recommendations limited with major reservations.",IF(Numerical!AM19=1,"Unable to recommend in any setting. Further preparation necessary for certification."))))</f>
        <v>Recommend without reservation.</v>
      </c>
      <c r="AO11" s="23" t="str">
        <f>IF(Numerical!AN19=4,"A (Target)",IF(Numerical!AN19=3,"B (Acceptable)",IF(Numerical!AN19=2,"C (Acceptable)",IF(Numerical!AN19=1,"I (Unacceptable)"))))</f>
        <v>A (Target)</v>
      </c>
    </row>
    <row r="12" spans="1:41" ht="21" x14ac:dyDescent="0.15">
      <c r="A12" s="19">
        <v>10</v>
      </c>
      <c r="B12" s="20" t="s">
        <v>63</v>
      </c>
      <c r="C12" s="20" t="s">
        <v>120</v>
      </c>
      <c r="D12" s="20" t="s">
        <v>121</v>
      </c>
      <c r="E12" s="20" t="s">
        <v>105</v>
      </c>
      <c r="F12" s="21" t="s">
        <v>122</v>
      </c>
      <c r="G12" s="20" t="s">
        <v>123</v>
      </c>
      <c r="H12" s="19">
        <v>4</v>
      </c>
      <c r="I12" s="19">
        <v>4</v>
      </c>
      <c r="J12" s="19">
        <v>3</v>
      </c>
      <c r="K12" s="19">
        <v>4</v>
      </c>
      <c r="L12" s="19">
        <v>4</v>
      </c>
      <c r="M12" s="19">
        <v>4</v>
      </c>
      <c r="N12" s="19">
        <v>4</v>
      </c>
      <c r="O12" s="19">
        <v>3</v>
      </c>
      <c r="P12" s="20" t="s">
        <v>3</v>
      </c>
      <c r="Q12" s="19">
        <v>3</v>
      </c>
      <c r="R12" s="19">
        <v>3</v>
      </c>
      <c r="S12" s="19">
        <v>3</v>
      </c>
      <c r="T12" s="19">
        <v>4</v>
      </c>
      <c r="U12" s="19">
        <v>3</v>
      </c>
      <c r="V12" s="22" t="s">
        <v>3</v>
      </c>
      <c r="W12" s="19">
        <v>4</v>
      </c>
      <c r="X12" s="19">
        <v>4</v>
      </c>
      <c r="Y12" s="19">
        <v>4</v>
      </c>
      <c r="Z12" s="19">
        <v>4</v>
      </c>
      <c r="AA12" s="19">
        <v>4</v>
      </c>
      <c r="AB12" s="22" t="s">
        <v>3</v>
      </c>
      <c r="AC12" s="19">
        <v>4</v>
      </c>
      <c r="AD12" s="19">
        <v>4</v>
      </c>
      <c r="AE12" s="19">
        <v>4</v>
      </c>
      <c r="AF12" s="19">
        <v>4</v>
      </c>
      <c r="AG12" s="22" t="s">
        <v>3</v>
      </c>
      <c r="AH12" s="19">
        <v>4</v>
      </c>
      <c r="AI12" s="19">
        <v>4</v>
      </c>
      <c r="AJ12" s="19">
        <v>4</v>
      </c>
      <c r="AK12" s="19">
        <v>4</v>
      </c>
      <c r="AL12" s="22" t="s">
        <v>3</v>
      </c>
      <c r="AM12" s="23" t="str">
        <f>IF(Numerical!AL20=4,"Successful in all settings.",IF(Numerical!AL20=3,"Succesful in most settings.",IF(Numerical!AL20=2,"Success doubtful in many educatoinal settings.",IF(Numerical!AL20=1,"Success doubtful in any setting."))))</f>
        <v>Successful in all settings.</v>
      </c>
      <c r="AN12" s="23" t="str">
        <f>IF(Numerical!AM20=4,"Recommend without reservation.",IF(Numerical!AM20=3,"Would recommend with minor reservations.",IF(Numerical!AM20=2,"Recommendations limited with major reservations.",IF(Numerical!AM20=1,"Unable to recommend in any setting. Further preparation necessary for certification."))))</f>
        <v>Recommend without reservation.</v>
      </c>
      <c r="AO12" s="23" t="str">
        <f>IF(Numerical!AN20=4,"A (Target)",IF(Numerical!AN20=3,"B (Acceptable)",IF(Numerical!AN20=2,"C (Acceptable)",IF(Numerical!AN20=1,"I (Unacceptable)"))))</f>
        <v>A (Target)</v>
      </c>
    </row>
    <row r="13" spans="1:41" ht="21" x14ac:dyDescent="0.15">
      <c r="A13" s="19">
        <v>11</v>
      </c>
      <c r="B13" s="20" t="s">
        <v>63</v>
      </c>
      <c r="C13" s="20" t="s">
        <v>185</v>
      </c>
      <c r="D13" s="20" t="s">
        <v>186</v>
      </c>
      <c r="E13" s="20" t="s">
        <v>138</v>
      </c>
      <c r="F13" s="21" t="s">
        <v>139</v>
      </c>
      <c r="G13" s="20" t="s">
        <v>172</v>
      </c>
      <c r="H13" s="19">
        <v>4</v>
      </c>
      <c r="I13" s="19">
        <v>4</v>
      </c>
      <c r="J13" s="19">
        <v>4</v>
      </c>
      <c r="K13" s="19">
        <v>4</v>
      </c>
      <c r="L13" s="19">
        <v>4</v>
      </c>
      <c r="M13" s="19">
        <v>4</v>
      </c>
      <c r="N13" s="19">
        <v>4</v>
      </c>
      <c r="O13" s="19">
        <v>4</v>
      </c>
      <c r="P13" s="20" t="s">
        <v>3</v>
      </c>
      <c r="Q13" s="19">
        <v>4</v>
      </c>
      <c r="R13" s="19">
        <v>4</v>
      </c>
      <c r="S13" s="19">
        <v>4</v>
      </c>
      <c r="T13" s="19">
        <v>4</v>
      </c>
      <c r="U13" s="19">
        <v>4</v>
      </c>
      <c r="V13" s="22" t="s">
        <v>3</v>
      </c>
      <c r="W13" s="19">
        <v>4</v>
      </c>
      <c r="X13" s="19">
        <v>4</v>
      </c>
      <c r="Y13" s="19">
        <v>4</v>
      </c>
      <c r="Z13" s="19">
        <v>4</v>
      </c>
      <c r="AA13" s="19">
        <v>4</v>
      </c>
      <c r="AB13" s="22" t="s">
        <v>3</v>
      </c>
      <c r="AC13" s="19">
        <v>4</v>
      </c>
      <c r="AD13" s="19">
        <v>4</v>
      </c>
      <c r="AE13" s="19">
        <v>4</v>
      </c>
      <c r="AF13" s="19">
        <v>4</v>
      </c>
      <c r="AG13" s="22" t="s">
        <v>3</v>
      </c>
      <c r="AH13" s="19">
        <v>4</v>
      </c>
      <c r="AI13" s="19">
        <v>4</v>
      </c>
      <c r="AJ13" s="19">
        <v>4</v>
      </c>
      <c r="AK13" s="19">
        <v>4</v>
      </c>
      <c r="AL13" s="22" t="s">
        <v>3</v>
      </c>
      <c r="AM13" s="23" t="str">
        <f>IF(Numerical!AL24=4,"Successful in all settings.",IF(Numerical!AL24=3,"Succesful in most settings.",IF(Numerical!AL24=2,"Success doubtful in many educatoinal settings.",IF(Numerical!AL24=1,"Success doubtful in any setting."))))</f>
        <v>Successful in all settings.</v>
      </c>
      <c r="AN13" s="23" t="str">
        <f>IF(Numerical!AM24=4,"Recommend without reservation.",IF(Numerical!AM24=3,"Would recommend with minor reservations.",IF(Numerical!AM24=2,"Recommendations limited with major reservations.",IF(Numerical!AM24=1,"Unable to recommend in any setting. Further preparation necessary for certification."))))</f>
        <v>Recommend without reservation.</v>
      </c>
      <c r="AO13" s="23" t="str">
        <f>IF(Numerical!AN24=4,"A (Target)",IF(Numerical!AN24=3,"B (Acceptable)",IF(Numerical!AN24=2,"C (Acceptable)",IF(Numerical!AN24=1,"I (Unacceptable)"))))</f>
        <v>A (Target)</v>
      </c>
    </row>
    <row r="14" spans="1:41" ht="21" x14ac:dyDescent="0.15">
      <c r="A14" s="19">
        <v>12</v>
      </c>
      <c r="B14" s="20" t="s">
        <v>63</v>
      </c>
      <c r="C14" s="20" t="s">
        <v>187</v>
      </c>
      <c r="D14" s="20" t="s">
        <v>188</v>
      </c>
      <c r="E14" s="20" t="s">
        <v>175</v>
      </c>
      <c r="F14" s="21" t="s">
        <v>176</v>
      </c>
      <c r="G14" s="20" t="s">
        <v>189</v>
      </c>
      <c r="H14" s="19">
        <v>4</v>
      </c>
      <c r="I14" s="19">
        <v>4</v>
      </c>
      <c r="J14" s="19">
        <v>3</v>
      </c>
      <c r="K14" s="19">
        <v>4</v>
      </c>
      <c r="L14" s="19">
        <v>4</v>
      </c>
      <c r="M14" s="19">
        <v>4</v>
      </c>
      <c r="N14" s="19">
        <v>4</v>
      </c>
      <c r="O14" s="19">
        <v>4</v>
      </c>
      <c r="P14" s="20" t="s">
        <v>3</v>
      </c>
      <c r="Q14" s="19">
        <v>4</v>
      </c>
      <c r="R14" s="19">
        <v>4</v>
      </c>
      <c r="S14" s="19">
        <v>4</v>
      </c>
      <c r="T14" s="19">
        <v>3</v>
      </c>
      <c r="U14" s="19">
        <v>4</v>
      </c>
      <c r="V14" s="22" t="s">
        <v>3</v>
      </c>
      <c r="W14" s="19">
        <v>4</v>
      </c>
      <c r="X14" s="19">
        <v>4</v>
      </c>
      <c r="Y14" s="19">
        <v>4</v>
      </c>
      <c r="Z14" s="19">
        <v>4</v>
      </c>
      <c r="AA14" s="19">
        <v>4</v>
      </c>
      <c r="AB14" s="22" t="s">
        <v>3</v>
      </c>
      <c r="AC14" s="19">
        <v>4</v>
      </c>
      <c r="AD14" s="19">
        <v>4</v>
      </c>
      <c r="AE14" s="19">
        <v>4</v>
      </c>
      <c r="AF14" s="19">
        <v>4</v>
      </c>
      <c r="AG14" s="22" t="s">
        <v>3</v>
      </c>
      <c r="AH14" s="19">
        <v>4</v>
      </c>
      <c r="AI14" s="19">
        <v>4</v>
      </c>
      <c r="AJ14" s="19">
        <v>4</v>
      </c>
      <c r="AK14" s="19">
        <v>4</v>
      </c>
      <c r="AL14" s="22" t="s">
        <v>3</v>
      </c>
      <c r="AM14" s="23" t="str">
        <f>IF(Numerical!AL25=4,"Successful in all settings.",IF(Numerical!AL25=3,"Succesful in most settings.",IF(Numerical!AL25=2,"Success doubtful in many educatoinal settings.",IF(Numerical!AL25=1,"Success doubtful in any setting."))))</f>
        <v>Succesful in most settings.</v>
      </c>
      <c r="AN14" s="23" t="str">
        <f>IF(Numerical!AM25=4,"Recommend without reservation.",IF(Numerical!AM25=3,"Would recommend with minor reservations.",IF(Numerical!AM25=2,"Recommendations limited with major reservations.",IF(Numerical!AM25=1,"Unable to recommend in any setting. Further preparation necessary for certification."))))</f>
        <v>Would recommend with minor reservations.</v>
      </c>
      <c r="AO14" s="23" t="str">
        <f>IF(Numerical!AN25=4,"A (Target)",IF(Numerical!AN25=3,"B (Acceptable)",IF(Numerical!AN25=2,"C (Acceptable)",IF(Numerical!AN25=1,"I (Unacceptable)"))))</f>
        <v>B (Acceptable)</v>
      </c>
    </row>
    <row r="15" spans="1:41" ht="31.5" x14ac:dyDescent="0.15">
      <c r="A15" s="19">
        <v>13</v>
      </c>
      <c r="B15" s="20" t="s">
        <v>63</v>
      </c>
      <c r="C15" s="20" t="s">
        <v>256</v>
      </c>
      <c r="D15" s="20" t="s">
        <v>257</v>
      </c>
      <c r="E15" s="20" t="s">
        <v>258</v>
      </c>
      <c r="F15" s="21" t="s">
        <v>104</v>
      </c>
      <c r="G15" s="20" t="s">
        <v>259</v>
      </c>
      <c r="H15" s="19">
        <v>4</v>
      </c>
      <c r="I15" s="19">
        <v>4</v>
      </c>
      <c r="J15" s="19">
        <v>4</v>
      </c>
      <c r="K15" s="19">
        <v>4</v>
      </c>
      <c r="L15" s="19">
        <v>4</v>
      </c>
      <c r="M15" s="19">
        <v>4</v>
      </c>
      <c r="N15" s="19">
        <v>4</v>
      </c>
      <c r="O15" s="19">
        <v>4</v>
      </c>
      <c r="P15" s="20" t="s">
        <v>260</v>
      </c>
      <c r="Q15" s="19">
        <v>4</v>
      </c>
      <c r="R15" s="19">
        <v>4</v>
      </c>
      <c r="S15" s="19">
        <v>4</v>
      </c>
      <c r="T15" s="19">
        <v>4</v>
      </c>
      <c r="U15" s="19">
        <v>4</v>
      </c>
      <c r="V15" s="22" t="s">
        <v>261</v>
      </c>
      <c r="W15" s="19">
        <v>4</v>
      </c>
      <c r="X15" s="19">
        <v>4</v>
      </c>
      <c r="Y15" s="19">
        <v>4</v>
      </c>
      <c r="Z15" s="19">
        <v>4</v>
      </c>
      <c r="AA15" s="19">
        <v>4</v>
      </c>
      <c r="AB15" s="22" t="s">
        <v>262</v>
      </c>
      <c r="AC15" s="19">
        <v>4</v>
      </c>
      <c r="AD15" s="19">
        <v>4</v>
      </c>
      <c r="AE15" s="19">
        <v>4</v>
      </c>
      <c r="AF15" s="19">
        <v>4</v>
      </c>
      <c r="AG15" s="22" t="s">
        <v>263</v>
      </c>
      <c r="AH15" s="19">
        <v>4</v>
      </c>
      <c r="AI15" s="19">
        <v>4</v>
      </c>
      <c r="AJ15" s="19">
        <v>4</v>
      </c>
      <c r="AK15" s="19">
        <v>4</v>
      </c>
      <c r="AL15" s="22" t="s">
        <v>264</v>
      </c>
      <c r="AM15" s="23" t="str">
        <f>IF(Numerical!AL26=4,"Successful in all settings.",IF(Numerical!AL26=3,"Succesful in most settings.",IF(Numerical!AL26=2,"Success doubtful in many educatoinal settings.",IF(Numerical!AL26=1,"Success doubtful in any setting."))))</f>
        <v>Successful in all settings.</v>
      </c>
      <c r="AN15" s="23" t="str">
        <f>IF(Numerical!AM26=4,"Recommend without reservation.",IF(Numerical!AM26=3,"Would recommend with minor reservations.",IF(Numerical!AM26=2,"Recommendations limited with major reservations.",IF(Numerical!AM26=1,"Unable to recommend in any setting. Further preparation necessary for certification."))))</f>
        <v>Recommend without reservation.</v>
      </c>
      <c r="AO15" s="23" t="str">
        <f>IF(Numerical!AN26=4,"A (Target)",IF(Numerical!AN26=3,"B (Acceptable)",IF(Numerical!AN26=2,"C (Acceptable)",IF(Numerical!AN26=1,"I (Unacceptable)"))))</f>
        <v>A (Target)</v>
      </c>
    </row>
    <row r="16" spans="1:41" ht="31.5" x14ac:dyDescent="0.15">
      <c r="A16" s="19">
        <v>14</v>
      </c>
      <c r="B16" s="20" t="s">
        <v>63</v>
      </c>
      <c r="C16" s="20" t="s">
        <v>265</v>
      </c>
      <c r="D16" s="20" t="s">
        <v>266</v>
      </c>
      <c r="E16" s="20" t="s">
        <v>258</v>
      </c>
      <c r="F16" s="21" t="s">
        <v>157</v>
      </c>
      <c r="G16" s="20" t="s">
        <v>267</v>
      </c>
      <c r="H16" s="19">
        <v>4</v>
      </c>
      <c r="I16" s="19">
        <v>4</v>
      </c>
      <c r="J16" s="19">
        <v>4</v>
      </c>
      <c r="K16" s="19">
        <v>4</v>
      </c>
      <c r="L16" s="19">
        <v>4</v>
      </c>
      <c r="M16" s="19">
        <v>4</v>
      </c>
      <c r="N16" s="19">
        <v>4</v>
      </c>
      <c r="O16" s="19">
        <v>4</v>
      </c>
      <c r="P16" s="20" t="s">
        <v>268</v>
      </c>
      <c r="Q16" s="19">
        <v>4</v>
      </c>
      <c r="R16" s="19">
        <v>4</v>
      </c>
      <c r="S16" s="19">
        <v>4</v>
      </c>
      <c r="T16" s="19">
        <v>4</v>
      </c>
      <c r="U16" s="19">
        <v>4</v>
      </c>
      <c r="V16" s="22" t="s">
        <v>269</v>
      </c>
      <c r="W16" s="19">
        <v>4</v>
      </c>
      <c r="X16" s="19">
        <v>4</v>
      </c>
      <c r="Y16" s="19">
        <v>4</v>
      </c>
      <c r="Z16" s="19">
        <v>4</v>
      </c>
      <c r="AA16" s="19">
        <v>4</v>
      </c>
      <c r="AB16" s="22" t="s">
        <v>270</v>
      </c>
      <c r="AC16" s="19">
        <v>4</v>
      </c>
      <c r="AD16" s="19">
        <v>4</v>
      </c>
      <c r="AE16" s="19">
        <v>4</v>
      </c>
      <c r="AF16" s="19">
        <v>4</v>
      </c>
      <c r="AG16" s="22" t="s">
        <v>271</v>
      </c>
      <c r="AH16" s="19">
        <v>4</v>
      </c>
      <c r="AI16" s="19">
        <v>4</v>
      </c>
      <c r="AJ16" s="19">
        <v>4</v>
      </c>
      <c r="AK16" s="19">
        <v>4</v>
      </c>
      <c r="AL16" s="22" t="s">
        <v>264</v>
      </c>
      <c r="AM16" s="23" t="str">
        <f>IF(Numerical!AL27=4,"Successful in all settings.",IF(Numerical!AL27=3,"Succesful in most settings.",IF(Numerical!AL27=2,"Success doubtful in many educatoinal settings.",IF(Numerical!AL27=1,"Success doubtful in any setting."))))</f>
        <v>Successful in all settings.</v>
      </c>
      <c r="AN16" s="23" t="str">
        <f>IF(Numerical!AM27=4,"Recommend without reservation.",IF(Numerical!AM27=3,"Would recommend with minor reservations.",IF(Numerical!AM27=2,"Recommendations limited with major reservations.",IF(Numerical!AM27=1,"Unable to recommend in any setting. Further preparation necessary for certification."))))</f>
        <v>Recommend without reservation.</v>
      </c>
      <c r="AO16" s="23" t="str">
        <f>IF(Numerical!AN27=4,"A (Target)",IF(Numerical!AN27=3,"B (Acceptable)",IF(Numerical!AN27=2,"C (Acceptable)",IF(Numerical!AN27=1,"I (Unacceptable)"))))</f>
        <v>A (Target)</v>
      </c>
    </row>
    <row r="17" spans="1:41" ht="21" x14ac:dyDescent="0.15">
      <c r="A17" s="19">
        <v>15</v>
      </c>
      <c r="B17" s="20" t="s">
        <v>63</v>
      </c>
      <c r="C17" s="20" t="s">
        <v>190</v>
      </c>
      <c r="D17" s="20" t="s">
        <v>191</v>
      </c>
      <c r="E17" s="20" t="s">
        <v>175</v>
      </c>
      <c r="F17" s="21" t="s">
        <v>176</v>
      </c>
      <c r="G17" s="20" t="s">
        <v>192</v>
      </c>
      <c r="H17" s="19">
        <v>4</v>
      </c>
      <c r="I17" s="19">
        <v>4</v>
      </c>
      <c r="J17" s="19">
        <v>4</v>
      </c>
      <c r="K17" s="19">
        <v>4</v>
      </c>
      <c r="L17" s="19">
        <v>4</v>
      </c>
      <c r="M17" s="19">
        <v>4</v>
      </c>
      <c r="N17" s="19">
        <v>4</v>
      </c>
      <c r="O17" s="19">
        <v>4</v>
      </c>
      <c r="P17" s="20" t="s">
        <v>3</v>
      </c>
      <c r="Q17" s="19">
        <v>4</v>
      </c>
      <c r="R17" s="19">
        <v>4</v>
      </c>
      <c r="S17" s="19">
        <v>4</v>
      </c>
      <c r="T17" s="19">
        <v>4</v>
      </c>
      <c r="U17" s="19">
        <v>4</v>
      </c>
      <c r="V17" s="22" t="s">
        <v>3</v>
      </c>
      <c r="W17" s="19">
        <v>4</v>
      </c>
      <c r="X17" s="19">
        <v>4</v>
      </c>
      <c r="Y17" s="19">
        <v>4</v>
      </c>
      <c r="Z17" s="19">
        <v>4</v>
      </c>
      <c r="AA17" s="19">
        <v>4</v>
      </c>
      <c r="AB17" s="22" t="s">
        <v>3</v>
      </c>
      <c r="AC17" s="19">
        <v>4</v>
      </c>
      <c r="AD17" s="19">
        <v>4</v>
      </c>
      <c r="AE17" s="19">
        <v>4</v>
      </c>
      <c r="AF17" s="19">
        <v>4</v>
      </c>
      <c r="AG17" s="22" t="s">
        <v>3</v>
      </c>
      <c r="AH17" s="19">
        <v>4</v>
      </c>
      <c r="AI17" s="19">
        <v>4</v>
      </c>
      <c r="AJ17" s="19">
        <v>4</v>
      </c>
      <c r="AK17" s="19">
        <v>4</v>
      </c>
      <c r="AL17" s="22" t="s">
        <v>3</v>
      </c>
      <c r="AM17" s="23" t="str">
        <f>IF(Numerical!AL29=4,"Successful in all settings.",IF(Numerical!AL29=3,"Succesful in most settings.",IF(Numerical!AL29=2,"Success doubtful in many educatoinal settings.",IF(Numerical!AL29=1,"Success doubtful in any setting."))))</f>
        <v>Successful in all settings.</v>
      </c>
      <c r="AN17" s="23" t="str">
        <f>IF(Numerical!AM29=4,"Recommend without reservation.",IF(Numerical!AM29=3,"Would recommend with minor reservations.",IF(Numerical!AM29=2,"Recommendations limited with major reservations.",IF(Numerical!AM29=1,"Unable to recommend in any setting. Further preparation necessary for certification."))))</f>
        <v>Recommend without reservation.</v>
      </c>
      <c r="AO17" s="23" t="str">
        <f>IF(Numerical!AN29=4,"A (Target)",IF(Numerical!AN29=3,"B (Acceptable)",IF(Numerical!AN29=2,"C (Acceptable)",IF(Numerical!AN29=1,"I (Unacceptable)"))))</f>
        <v>A (Target)</v>
      </c>
    </row>
    <row r="18" spans="1:41" ht="21" x14ac:dyDescent="0.15">
      <c r="A18" s="19">
        <v>16</v>
      </c>
      <c r="B18" s="20" t="s">
        <v>63</v>
      </c>
      <c r="C18" s="20" t="s">
        <v>132</v>
      </c>
      <c r="D18" s="20" t="s">
        <v>133</v>
      </c>
      <c r="E18" s="20" t="s">
        <v>105</v>
      </c>
      <c r="F18" s="21" t="s">
        <v>134</v>
      </c>
      <c r="G18" s="20" t="s">
        <v>135</v>
      </c>
      <c r="H18" s="19">
        <v>4</v>
      </c>
      <c r="I18" s="19">
        <v>4</v>
      </c>
      <c r="J18" s="19">
        <v>4</v>
      </c>
      <c r="K18" s="19">
        <v>4</v>
      </c>
      <c r="L18" s="19">
        <v>4</v>
      </c>
      <c r="M18" s="19">
        <v>4</v>
      </c>
      <c r="N18" s="19">
        <v>4</v>
      </c>
      <c r="O18" s="19">
        <v>4</v>
      </c>
      <c r="P18" s="20" t="s">
        <v>3</v>
      </c>
      <c r="Q18" s="19">
        <v>4</v>
      </c>
      <c r="R18" s="19">
        <v>4</v>
      </c>
      <c r="S18" s="19">
        <v>4</v>
      </c>
      <c r="T18" s="19">
        <v>4</v>
      </c>
      <c r="U18" s="19">
        <v>4</v>
      </c>
      <c r="V18" s="22" t="s">
        <v>3</v>
      </c>
      <c r="W18" s="19">
        <v>4</v>
      </c>
      <c r="X18" s="19">
        <v>4</v>
      </c>
      <c r="Y18" s="19">
        <v>4</v>
      </c>
      <c r="Z18" s="19">
        <v>4</v>
      </c>
      <c r="AA18" s="19">
        <v>4</v>
      </c>
      <c r="AB18" s="22" t="s">
        <v>3</v>
      </c>
      <c r="AC18" s="19">
        <v>4</v>
      </c>
      <c r="AD18" s="19">
        <v>4</v>
      </c>
      <c r="AE18" s="19">
        <v>4</v>
      </c>
      <c r="AF18" s="19">
        <v>4</v>
      </c>
      <c r="AG18" s="22" t="s">
        <v>3</v>
      </c>
      <c r="AH18" s="19">
        <v>4</v>
      </c>
      <c r="AI18" s="19">
        <v>4</v>
      </c>
      <c r="AJ18" s="19">
        <v>4</v>
      </c>
      <c r="AK18" s="19">
        <v>4</v>
      </c>
      <c r="AL18" s="22" t="s">
        <v>3</v>
      </c>
      <c r="AM18" s="23" t="str">
        <f>IF(Numerical!AL33=4,"Successful in all settings.",IF(Numerical!AL33=3,"Succesful in most settings.",IF(Numerical!AL33=2,"Success doubtful in many educatoinal settings.",IF(Numerical!AL33=1,"Success doubtful in any setting."))))</f>
        <v>Successful in all settings.</v>
      </c>
      <c r="AN18" s="23" t="str">
        <f>IF(Numerical!AM33=4,"Recommend without reservation.",IF(Numerical!AM33=3,"Would recommend with minor reservations.",IF(Numerical!AM33=2,"Recommendations limited with major reservations.",IF(Numerical!AM33=1,"Unable to recommend in any setting. Further preparation necessary for certification."))))</f>
        <v>Recommend without reservation.</v>
      </c>
      <c r="AO18" s="23" t="str">
        <f>IF(Numerical!AN33=4,"A (Target)",IF(Numerical!AN33=3,"B (Acceptable)",IF(Numerical!AN33=2,"C (Acceptable)",IF(Numerical!AN33=1,"I (Unacceptable)"))))</f>
        <v>A (Target)</v>
      </c>
    </row>
    <row r="19" spans="1:41" ht="21" x14ac:dyDescent="0.15">
      <c r="A19" s="19">
        <v>17</v>
      </c>
      <c r="B19" s="20" t="s">
        <v>63</v>
      </c>
      <c r="C19" s="20" t="s">
        <v>196</v>
      </c>
      <c r="D19" s="20" t="s">
        <v>197</v>
      </c>
      <c r="E19" s="20" t="s">
        <v>138</v>
      </c>
      <c r="F19" s="21" t="s">
        <v>198</v>
      </c>
      <c r="G19" s="20" t="s">
        <v>199</v>
      </c>
      <c r="H19" s="19">
        <v>4</v>
      </c>
      <c r="I19" s="19">
        <v>4</v>
      </c>
      <c r="J19" s="19">
        <v>4</v>
      </c>
      <c r="K19" s="19">
        <v>4</v>
      </c>
      <c r="L19" s="19">
        <v>4</v>
      </c>
      <c r="M19" s="19">
        <v>4</v>
      </c>
      <c r="N19" s="19">
        <v>4</v>
      </c>
      <c r="O19" s="19">
        <v>4</v>
      </c>
      <c r="P19" s="20" t="s">
        <v>3</v>
      </c>
      <c r="Q19" s="19">
        <v>4</v>
      </c>
      <c r="R19" s="19">
        <v>4</v>
      </c>
      <c r="S19" s="19">
        <v>4</v>
      </c>
      <c r="T19" s="19">
        <v>4</v>
      </c>
      <c r="U19" s="19">
        <v>4</v>
      </c>
      <c r="V19" s="22" t="s">
        <v>3</v>
      </c>
      <c r="W19" s="19">
        <v>4</v>
      </c>
      <c r="X19" s="19">
        <v>4</v>
      </c>
      <c r="Y19" s="19">
        <v>4</v>
      </c>
      <c r="Z19" s="19">
        <v>4</v>
      </c>
      <c r="AA19" s="19">
        <v>4</v>
      </c>
      <c r="AB19" s="22" t="s">
        <v>3</v>
      </c>
      <c r="AC19" s="19">
        <v>4</v>
      </c>
      <c r="AD19" s="19">
        <v>4</v>
      </c>
      <c r="AE19" s="19">
        <v>4</v>
      </c>
      <c r="AF19" s="19">
        <v>4</v>
      </c>
      <c r="AG19" s="22" t="s">
        <v>3</v>
      </c>
      <c r="AH19" s="19">
        <v>4</v>
      </c>
      <c r="AI19" s="19">
        <v>4</v>
      </c>
      <c r="AJ19" s="19">
        <v>4</v>
      </c>
      <c r="AK19" s="19">
        <v>4</v>
      </c>
      <c r="AL19" s="22" t="s">
        <v>3</v>
      </c>
      <c r="AM19" s="23" t="str">
        <f>IF(Numerical!AL34=4,"Successful in all settings.",IF(Numerical!AL34=3,"Succesful in most settings.",IF(Numerical!AL34=2,"Success doubtful in many educatoinal settings.",IF(Numerical!AL34=1,"Success doubtful in any setting."))))</f>
        <v>Successful in all settings.</v>
      </c>
      <c r="AN19" s="23" t="str">
        <f>IF(Numerical!AM34=4,"Recommend without reservation.",IF(Numerical!AM34=3,"Would recommend with minor reservations.",IF(Numerical!AM34=2,"Recommendations limited with major reservations.",IF(Numerical!AM34=1,"Unable to recommend in any setting. Further preparation necessary for certification."))))</f>
        <v>Recommend without reservation.</v>
      </c>
      <c r="AO19" s="23" t="str">
        <f>IF(Numerical!AN34=4,"A (Target)",IF(Numerical!AN34=3,"B (Acceptable)",IF(Numerical!AN34=2,"C (Acceptable)",IF(Numerical!AN34=1,"I (Unacceptable)"))))</f>
        <v>A (Target)</v>
      </c>
    </row>
    <row r="20" spans="1:41" ht="21" x14ac:dyDescent="0.15">
      <c r="A20" s="19">
        <v>18</v>
      </c>
      <c r="B20" s="20" t="s">
        <v>222</v>
      </c>
      <c r="C20" s="20" t="s">
        <v>223</v>
      </c>
      <c r="D20" s="20" t="s">
        <v>224</v>
      </c>
      <c r="E20" s="20" t="s">
        <v>225</v>
      </c>
      <c r="F20" s="21" t="s">
        <v>226</v>
      </c>
      <c r="G20" s="20" t="s">
        <v>227</v>
      </c>
      <c r="H20" s="19">
        <v>4</v>
      </c>
      <c r="I20" s="19">
        <v>4</v>
      </c>
      <c r="J20" s="19">
        <v>4</v>
      </c>
      <c r="K20" s="19">
        <v>4</v>
      </c>
      <c r="L20" s="19">
        <v>4</v>
      </c>
      <c r="M20" s="19">
        <v>4</v>
      </c>
      <c r="N20" s="19">
        <v>4</v>
      </c>
      <c r="O20" s="19">
        <v>4</v>
      </c>
      <c r="P20" s="20" t="s">
        <v>228</v>
      </c>
      <c r="Q20" s="19">
        <v>4</v>
      </c>
      <c r="R20" s="19">
        <v>4</v>
      </c>
      <c r="S20" s="19">
        <v>4</v>
      </c>
      <c r="T20" s="19">
        <v>4</v>
      </c>
      <c r="U20" s="19">
        <v>4</v>
      </c>
      <c r="V20" s="22" t="s">
        <v>229</v>
      </c>
      <c r="W20" s="19">
        <v>4</v>
      </c>
      <c r="X20" s="19">
        <v>4</v>
      </c>
      <c r="Y20" s="19">
        <v>4</v>
      </c>
      <c r="Z20" s="19">
        <v>4</v>
      </c>
      <c r="AA20" s="19">
        <v>4</v>
      </c>
      <c r="AB20" s="22" t="s">
        <v>230</v>
      </c>
      <c r="AC20" s="19">
        <v>4</v>
      </c>
      <c r="AD20" s="19">
        <v>4</v>
      </c>
      <c r="AE20" s="19">
        <v>4</v>
      </c>
      <c r="AF20" s="19">
        <v>4</v>
      </c>
      <c r="AG20" s="22" t="s">
        <v>231</v>
      </c>
      <c r="AH20" s="19">
        <v>4</v>
      </c>
      <c r="AI20" s="19">
        <v>4</v>
      </c>
      <c r="AJ20" s="19">
        <v>4</v>
      </c>
      <c r="AK20" s="19">
        <v>4</v>
      </c>
      <c r="AL20" s="22" t="s">
        <v>3</v>
      </c>
      <c r="AM20" s="23" t="str">
        <f>IF(Numerical!AL16=4,"Successful in all settings.",IF(Numerical!AL16=3,"Succesful in most settings.",IF(Numerical!AL16=2,"Success doubtful in many educatoinal settings.",IF(Numerical!AL16=1,"Success doubtful in any setting."))))</f>
        <v>Successful in all settings.</v>
      </c>
      <c r="AN20" s="23" t="str">
        <f>IF(Numerical!AM16=4,"Recommend without reservation.",IF(Numerical!AM16=3,"Would recommend with minor reservations.",IF(Numerical!AM16=2,"Recommendations limited with major reservations.",IF(Numerical!AM16=1,"Unable to recommend in any setting. Further preparation necessary for certification."))))</f>
        <v>Recommend without reservation.</v>
      </c>
      <c r="AO20" s="23" t="str">
        <f>IF(Numerical!AN16=4,"A (Target)",IF(Numerical!AN16=3,"B (Acceptable)",IF(Numerical!AN16=2,"C (Acceptable)",IF(Numerical!AN16=1,"I (Unacceptable)"))))</f>
        <v>A (Target)</v>
      </c>
    </row>
    <row r="21" spans="1:41" ht="31.5" x14ac:dyDescent="0.15">
      <c r="A21" s="19">
        <v>19</v>
      </c>
      <c r="B21" s="20" t="s">
        <v>222</v>
      </c>
      <c r="C21" s="20" t="s">
        <v>232</v>
      </c>
      <c r="D21" s="20" t="s">
        <v>233</v>
      </c>
      <c r="E21" s="20" t="s">
        <v>225</v>
      </c>
      <c r="F21" s="21" t="s">
        <v>234</v>
      </c>
      <c r="G21" s="20" t="s">
        <v>235</v>
      </c>
      <c r="H21" s="19">
        <v>4</v>
      </c>
      <c r="I21" s="19">
        <v>4</v>
      </c>
      <c r="J21" s="19">
        <v>4</v>
      </c>
      <c r="K21" s="19">
        <v>4</v>
      </c>
      <c r="L21" s="19">
        <v>4</v>
      </c>
      <c r="M21" s="19">
        <v>4</v>
      </c>
      <c r="N21" s="19">
        <v>4</v>
      </c>
      <c r="O21" s="19">
        <v>4</v>
      </c>
      <c r="P21" s="20" t="s">
        <v>236</v>
      </c>
      <c r="Q21" s="19">
        <v>4</v>
      </c>
      <c r="R21" s="19">
        <v>4</v>
      </c>
      <c r="S21" s="19">
        <v>4</v>
      </c>
      <c r="T21" s="19">
        <v>4</v>
      </c>
      <c r="U21" s="19">
        <v>4</v>
      </c>
      <c r="V21" s="22" t="s">
        <v>237</v>
      </c>
      <c r="W21" s="19">
        <v>4</v>
      </c>
      <c r="X21" s="19">
        <v>4</v>
      </c>
      <c r="Y21" s="19">
        <v>4</v>
      </c>
      <c r="Z21" s="19">
        <v>4</v>
      </c>
      <c r="AA21" s="19">
        <v>4</v>
      </c>
      <c r="AB21" s="22" t="s">
        <v>238</v>
      </c>
      <c r="AC21" s="19">
        <v>4</v>
      </c>
      <c r="AD21" s="19">
        <v>4</v>
      </c>
      <c r="AE21" s="19">
        <v>4</v>
      </c>
      <c r="AF21" s="19">
        <v>4</v>
      </c>
      <c r="AG21" s="22" t="s">
        <v>239</v>
      </c>
      <c r="AH21" s="19">
        <v>4</v>
      </c>
      <c r="AI21" s="19">
        <v>4</v>
      </c>
      <c r="AJ21" s="19">
        <v>4</v>
      </c>
      <c r="AK21" s="19">
        <v>4</v>
      </c>
      <c r="AL21" s="22" t="s">
        <v>3</v>
      </c>
      <c r="AM21" s="23" t="str">
        <f>IF(Numerical!AL17=4,"Successful in all settings.",IF(Numerical!AL17=3,"Succesful in most settings.",IF(Numerical!AL17=2,"Success doubtful in many educatoinal settings.",IF(Numerical!AL17=1,"Success doubtful in any setting."))))</f>
        <v>Successful in all settings.</v>
      </c>
      <c r="AN21" s="23" t="str">
        <f>IF(Numerical!AM17=4,"Recommend without reservation.",IF(Numerical!AM17=3,"Would recommend with minor reservations.",IF(Numerical!AM17=2,"Recommendations limited with major reservations.",IF(Numerical!AM17=1,"Unable to recommend in any setting. Further preparation necessary for certification."))))</f>
        <v>Recommend without reservation.</v>
      </c>
      <c r="AO21" s="23" t="str">
        <f>IF(Numerical!AN17=4,"A (Target)",IF(Numerical!AN17=3,"B (Acceptable)",IF(Numerical!AN17=2,"C (Acceptable)",IF(Numerical!AN17=1,"I (Unacceptable)"))))</f>
        <v>A (Target)</v>
      </c>
    </row>
    <row r="22" spans="1:41" ht="21" x14ac:dyDescent="0.15">
      <c r="A22" s="19">
        <v>20</v>
      </c>
      <c r="B22" s="20" t="s">
        <v>209</v>
      </c>
      <c r="C22" s="20" t="s">
        <v>210</v>
      </c>
      <c r="D22" s="20" t="s">
        <v>211</v>
      </c>
      <c r="E22" s="20" t="s">
        <v>212</v>
      </c>
      <c r="F22" s="21" t="s">
        <v>63</v>
      </c>
      <c r="G22" s="20" t="s">
        <v>213</v>
      </c>
      <c r="H22" s="19">
        <v>4</v>
      </c>
      <c r="I22" s="19">
        <v>4</v>
      </c>
      <c r="J22" s="19">
        <v>4</v>
      </c>
      <c r="K22" s="19">
        <v>3</v>
      </c>
      <c r="L22" s="19">
        <v>4</v>
      </c>
      <c r="M22" s="19">
        <v>4</v>
      </c>
      <c r="N22" s="19" t="s">
        <v>65</v>
      </c>
      <c r="O22" s="19">
        <v>4</v>
      </c>
      <c r="P22" s="20" t="s">
        <v>3</v>
      </c>
      <c r="Q22" s="19">
        <v>4</v>
      </c>
      <c r="R22" s="19">
        <v>4</v>
      </c>
      <c r="S22" s="19">
        <v>4</v>
      </c>
      <c r="T22" s="19">
        <v>4</v>
      </c>
      <c r="U22" s="19" t="s">
        <v>65</v>
      </c>
      <c r="V22" s="22" t="s">
        <v>3</v>
      </c>
      <c r="W22" s="19">
        <v>4</v>
      </c>
      <c r="X22" s="19">
        <v>4</v>
      </c>
      <c r="Y22" s="19">
        <v>4</v>
      </c>
      <c r="Z22" s="19">
        <v>4</v>
      </c>
      <c r="AA22" s="19">
        <v>4</v>
      </c>
      <c r="AB22" s="22" t="s">
        <v>3</v>
      </c>
      <c r="AC22" s="19">
        <v>4</v>
      </c>
      <c r="AD22" s="19">
        <v>4</v>
      </c>
      <c r="AE22" s="19">
        <v>4</v>
      </c>
      <c r="AF22" s="19">
        <v>4</v>
      </c>
      <c r="AG22" s="22" t="s">
        <v>3</v>
      </c>
      <c r="AH22" s="19">
        <v>4</v>
      </c>
      <c r="AI22" s="19">
        <v>4</v>
      </c>
      <c r="AJ22" s="19">
        <v>4</v>
      </c>
      <c r="AK22" s="19">
        <v>4</v>
      </c>
      <c r="AL22" s="22" t="s">
        <v>3</v>
      </c>
      <c r="AM22" s="23" t="str">
        <f>IF(Numerical!AL8=4,"Successful in all settings.",IF(Numerical!AL8=3,"Succesful in most settings.",IF(Numerical!AL8=2,"Success doubtful in many educatoinal settings.",IF(Numerical!AL8=1,"Success doubtful in any setting."))))</f>
        <v>Successful in all settings.</v>
      </c>
      <c r="AN22" s="23" t="str">
        <f>IF(Numerical!AM8=4,"Recommend without reservation.",IF(Numerical!AM8=3,"Would recommend with minor reservations.",IF(Numerical!AM8=2,"Recommendations limited with major reservations.",IF(Numerical!AM8=1,"Unable to recommend in any setting. Further preparation necessary for certification."))))</f>
        <v>Recommend without reservation.</v>
      </c>
      <c r="AO22" s="23" t="str">
        <f>IF(Numerical!AN8=4,"A (Target)",IF(Numerical!AN8=3,"B (Acceptable)",IF(Numerical!AN8=2,"C (Acceptable)",IF(Numerical!AN8=1,"I (Unacceptable)"))))</f>
        <v>A (Target)</v>
      </c>
    </row>
    <row r="23" spans="1:41" ht="21" x14ac:dyDescent="0.15">
      <c r="A23" s="19">
        <v>21</v>
      </c>
      <c r="B23" s="20" t="s">
        <v>209</v>
      </c>
      <c r="C23" s="20" t="s">
        <v>214</v>
      </c>
      <c r="D23" s="20" t="s">
        <v>215</v>
      </c>
      <c r="E23" s="20" t="s">
        <v>212</v>
      </c>
      <c r="F23" s="21" t="s">
        <v>216</v>
      </c>
      <c r="G23" s="20" t="s">
        <v>217</v>
      </c>
      <c r="H23" s="19">
        <v>4</v>
      </c>
      <c r="I23" s="19">
        <v>3</v>
      </c>
      <c r="J23" s="19">
        <v>4</v>
      </c>
      <c r="K23" s="19">
        <v>3</v>
      </c>
      <c r="L23" s="19">
        <v>4</v>
      </c>
      <c r="M23" s="19">
        <v>4</v>
      </c>
      <c r="N23" s="19" t="s">
        <v>65</v>
      </c>
      <c r="O23" s="19">
        <v>3</v>
      </c>
      <c r="P23" s="20" t="s">
        <v>3</v>
      </c>
      <c r="Q23" s="19">
        <v>4</v>
      </c>
      <c r="R23" s="19">
        <v>4</v>
      </c>
      <c r="S23" s="19">
        <v>4</v>
      </c>
      <c r="T23" s="19">
        <v>4</v>
      </c>
      <c r="U23" s="19" t="s">
        <v>65</v>
      </c>
      <c r="V23" s="22" t="s">
        <v>3</v>
      </c>
      <c r="W23" s="19">
        <v>4</v>
      </c>
      <c r="X23" s="19">
        <v>4</v>
      </c>
      <c r="Y23" s="19">
        <v>4</v>
      </c>
      <c r="Z23" s="19">
        <v>4</v>
      </c>
      <c r="AA23" s="19">
        <v>4</v>
      </c>
      <c r="AB23" s="22" t="s">
        <v>3</v>
      </c>
      <c r="AC23" s="19">
        <v>4</v>
      </c>
      <c r="AD23" s="19">
        <v>4</v>
      </c>
      <c r="AE23" s="19">
        <v>4</v>
      </c>
      <c r="AF23" s="19">
        <v>4</v>
      </c>
      <c r="AG23" s="22" t="s">
        <v>3</v>
      </c>
      <c r="AH23" s="19">
        <v>4</v>
      </c>
      <c r="AI23" s="19">
        <v>4</v>
      </c>
      <c r="AJ23" s="19">
        <v>4</v>
      </c>
      <c r="AK23" s="19">
        <v>4</v>
      </c>
      <c r="AL23" s="22" t="s">
        <v>3</v>
      </c>
      <c r="AM23" s="23" t="str">
        <f>IF(Numerical!AL9=4,"Successful in all settings.",IF(Numerical!AL9=3,"Succesful in most settings.",IF(Numerical!AL9=2,"Success doubtful in many educatoinal settings.",IF(Numerical!AL9=1,"Success doubtful in any setting."))))</f>
        <v>Successful in all settings.</v>
      </c>
      <c r="AN23" s="23" t="str">
        <f>IF(Numerical!AM9=4,"Recommend without reservation.",IF(Numerical!AM9=3,"Would recommend with minor reservations.",IF(Numerical!AM9=2,"Recommendations limited with major reservations.",IF(Numerical!AM9=1,"Unable to recommend in any setting. Further preparation necessary for certification."))))</f>
        <v>Recommend without reservation.</v>
      </c>
      <c r="AO23" s="23" t="str">
        <f>IF(Numerical!AN9=4,"A (Target)",IF(Numerical!AN9=3,"B (Acceptable)",IF(Numerical!AN9=2,"C (Acceptable)",IF(Numerical!AN9=1,"I (Unacceptable)"))))</f>
        <v>A (Target)</v>
      </c>
    </row>
    <row r="24" spans="1:41" ht="21" x14ac:dyDescent="0.15">
      <c r="A24" s="19">
        <v>22</v>
      </c>
      <c r="B24" s="20" t="s">
        <v>209</v>
      </c>
      <c r="C24" s="20" t="s">
        <v>218</v>
      </c>
      <c r="D24" s="20" t="s">
        <v>219</v>
      </c>
      <c r="E24" s="20" t="s">
        <v>212</v>
      </c>
      <c r="F24" s="21" t="s">
        <v>63</v>
      </c>
      <c r="G24" s="20" t="s">
        <v>220</v>
      </c>
      <c r="H24" s="19">
        <v>4</v>
      </c>
      <c r="I24" s="19">
        <v>4</v>
      </c>
      <c r="J24" s="19">
        <v>4</v>
      </c>
      <c r="K24" s="19">
        <v>4</v>
      </c>
      <c r="L24" s="19">
        <v>4</v>
      </c>
      <c r="M24" s="19">
        <v>4</v>
      </c>
      <c r="N24" s="19">
        <v>4</v>
      </c>
      <c r="O24" s="19">
        <v>4</v>
      </c>
      <c r="P24" s="20" t="s">
        <v>3</v>
      </c>
      <c r="Q24" s="19">
        <v>4</v>
      </c>
      <c r="R24" s="19">
        <v>4</v>
      </c>
      <c r="S24" s="19">
        <v>4</v>
      </c>
      <c r="T24" s="19">
        <v>4</v>
      </c>
      <c r="U24" s="19">
        <v>4</v>
      </c>
      <c r="V24" s="22" t="s">
        <v>3</v>
      </c>
      <c r="W24" s="19">
        <v>4</v>
      </c>
      <c r="X24" s="19">
        <v>4</v>
      </c>
      <c r="Y24" s="19">
        <v>4</v>
      </c>
      <c r="Z24" s="19">
        <v>4</v>
      </c>
      <c r="AA24" s="19">
        <v>4</v>
      </c>
      <c r="AB24" s="22" t="s">
        <v>221</v>
      </c>
      <c r="AC24" s="19">
        <v>4</v>
      </c>
      <c r="AD24" s="19">
        <v>4</v>
      </c>
      <c r="AE24" s="19">
        <v>4</v>
      </c>
      <c r="AF24" s="19">
        <v>4</v>
      </c>
      <c r="AG24" s="22" t="s">
        <v>3</v>
      </c>
      <c r="AH24" s="19">
        <v>4</v>
      </c>
      <c r="AI24" s="19">
        <v>4</v>
      </c>
      <c r="AJ24" s="19">
        <v>4</v>
      </c>
      <c r="AK24" s="19">
        <v>4</v>
      </c>
      <c r="AL24" s="22" t="s">
        <v>3</v>
      </c>
      <c r="AM24" s="23" t="str">
        <f>IF(Numerical!AL14=4,"Successful in all settings.",IF(Numerical!AL14=3,"Succesful in most settings.",IF(Numerical!AL14=2,"Success doubtful in many educatoinal settings.",IF(Numerical!AL14=1,"Success doubtful in any setting."))))</f>
        <v>Successful in all settings.</v>
      </c>
      <c r="AN24" s="23" t="str">
        <f>IF(Numerical!AM14=4,"Recommend without reservation.",IF(Numerical!AM14=3,"Would recommend with minor reservations.",IF(Numerical!AM14=2,"Recommendations limited with major reservations.",IF(Numerical!AM14=1,"Unable to recommend in any setting. Further preparation necessary for certification."))))</f>
        <v>Recommend without reservation.</v>
      </c>
      <c r="AO24" s="23" t="str">
        <f>IF(Numerical!AN14=4,"A (Target)",IF(Numerical!AN14=3,"B (Acceptable)",IF(Numerical!AN14=2,"C (Acceptable)",IF(Numerical!AN14=1,"I (Unacceptable)"))))</f>
        <v>A (Target)</v>
      </c>
    </row>
    <row r="25" spans="1:41" ht="21" x14ac:dyDescent="0.15">
      <c r="A25" s="19">
        <v>23</v>
      </c>
      <c r="B25" s="20" t="s">
        <v>209</v>
      </c>
      <c r="C25" s="20" t="s">
        <v>272</v>
      </c>
      <c r="D25" s="20" t="s">
        <v>215</v>
      </c>
      <c r="E25" s="20" t="s">
        <v>212</v>
      </c>
      <c r="F25" s="21" t="s">
        <v>273</v>
      </c>
      <c r="G25" s="20" t="s">
        <v>217</v>
      </c>
      <c r="H25" s="19">
        <v>4</v>
      </c>
      <c r="I25" s="19">
        <v>4</v>
      </c>
      <c r="J25" s="19">
        <v>3</v>
      </c>
      <c r="K25" s="19">
        <v>4</v>
      </c>
      <c r="L25" s="19">
        <v>4</v>
      </c>
      <c r="M25" s="19">
        <v>4</v>
      </c>
      <c r="N25" s="19" t="s">
        <v>65</v>
      </c>
      <c r="O25" s="19">
        <v>4</v>
      </c>
      <c r="P25" s="20" t="s">
        <v>3</v>
      </c>
      <c r="Q25" s="19">
        <v>4</v>
      </c>
      <c r="R25" s="19">
        <v>4</v>
      </c>
      <c r="S25" s="19">
        <v>4</v>
      </c>
      <c r="T25" s="19">
        <v>4</v>
      </c>
      <c r="U25" s="19" t="s">
        <v>65</v>
      </c>
      <c r="V25" s="22" t="s">
        <v>3</v>
      </c>
      <c r="W25" s="19">
        <v>4</v>
      </c>
      <c r="X25" s="19">
        <v>4</v>
      </c>
      <c r="Y25" s="19">
        <v>4</v>
      </c>
      <c r="Z25" s="19">
        <v>4</v>
      </c>
      <c r="AA25" s="19">
        <v>4</v>
      </c>
      <c r="AB25" s="22" t="s">
        <v>3</v>
      </c>
      <c r="AC25" s="19">
        <v>4</v>
      </c>
      <c r="AD25" s="19">
        <v>4</v>
      </c>
      <c r="AE25" s="19">
        <v>4</v>
      </c>
      <c r="AF25" s="19">
        <v>4</v>
      </c>
      <c r="AG25" s="22" t="s">
        <v>3</v>
      </c>
      <c r="AH25" s="19">
        <v>4</v>
      </c>
      <c r="AI25" s="19">
        <v>4</v>
      </c>
      <c r="AJ25" s="19">
        <v>4</v>
      </c>
      <c r="AK25" s="19">
        <v>4</v>
      </c>
      <c r="AL25" s="22" t="s">
        <v>3</v>
      </c>
      <c r="AM25" s="23" t="str">
        <f>IF(Numerical!AL28=4,"Successful in all settings.",IF(Numerical!AL28=3,"Succesful in most settings.",IF(Numerical!AL28=2,"Success doubtful in many educatoinal settings.",IF(Numerical!AL28=1,"Success doubtful in any setting."))))</f>
        <v>Successful in all settings.</v>
      </c>
      <c r="AN25" s="23" t="str">
        <f>IF(Numerical!AM28=4,"Recommend without reservation.",IF(Numerical!AM28=3,"Would recommend with minor reservations.",IF(Numerical!AM28=2,"Recommendations limited with major reservations.",IF(Numerical!AM28=1,"Unable to recommend in any setting. Further preparation necessary for certification."))))</f>
        <v>Recommend without reservation.</v>
      </c>
      <c r="AO25" s="23" t="str">
        <f>IF(Numerical!AN28=4,"A (Target)",IF(Numerical!AN28=3,"B (Acceptable)",IF(Numerical!AN28=2,"C (Acceptable)",IF(Numerical!AN28=1,"I (Unacceptable)"))))</f>
        <v>A (Target)</v>
      </c>
    </row>
    <row r="26" spans="1:41" ht="21" x14ac:dyDescent="0.15">
      <c r="A26" s="19">
        <v>24</v>
      </c>
      <c r="B26" s="20" t="s">
        <v>250</v>
      </c>
      <c r="C26" s="20" t="s">
        <v>251</v>
      </c>
      <c r="D26" s="20" t="s">
        <v>252</v>
      </c>
      <c r="E26" s="20" t="s">
        <v>253</v>
      </c>
      <c r="F26" s="21" t="s">
        <v>254</v>
      </c>
      <c r="G26" s="20" t="s">
        <v>255</v>
      </c>
      <c r="H26" s="19">
        <v>3</v>
      </c>
      <c r="I26" s="19">
        <v>2</v>
      </c>
      <c r="J26" s="19">
        <v>2</v>
      </c>
      <c r="K26" s="19">
        <v>3</v>
      </c>
      <c r="L26" s="19">
        <v>4</v>
      </c>
      <c r="M26" s="19">
        <v>3</v>
      </c>
      <c r="N26" s="19" t="s">
        <v>65</v>
      </c>
      <c r="O26" s="19">
        <v>2</v>
      </c>
      <c r="P26" s="20" t="s">
        <v>3</v>
      </c>
      <c r="Q26" s="19">
        <v>4</v>
      </c>
      <c r="R26" s="19">
        <v>3</v>
      </c>
      <c r="S26" s="19">
        <v>4</v>
      </c>
      <c r="T26" s="19">
        <v>3</v>
      </c>
      <c r="U26" s="19" t="s">
        <v>65</v>
      </c>
      <c r="V26" s="22" t="s">
        <v>3</v>
      </c>
      <c r="W26" s="19">
        <v>4</v>
      </c>
      <c r="X26" s="19">
        <v>3</v>
      </c>
      <c r="Y26" s="19">
        <v>3</v>
      </c>
      <c r="Z26" s="19">
        <v>4</v>
      </c>
      <c r="AA26" s="19">
        <v>4</v>
      </c>
      <c r="AB26" s="22" t="s">
        <v>3</v>
      </c>
      <c r="AC26" s="19">
        <v>4</v>
      </c>
      <c r="AD26" s="19">
        <v>4</v>
      </c>
      <c r="AE26" s="19">
        <v>4</v>
      </c>
      <c r="AF26" s="19">
        <v>4</v>
      </c>
      <c r="AG26" s="22" t="s">
        <v>3</v>
      </c>
      <c r="AH26" s="19">
        <v>3</v>
      </c>
      <c r="AI26" s="19">
        <v>3</v>
      </c>
      <c r="AJ26" s="19">
        <v>4</v>
      </c>
      <c r="AK26" s="19">
        <v>4</v>
      </c>
      <c r="AL26" s="22" t="s">
        <v>3</v>
      </c>
      <c r="AM26" s="23" t="str">
        <f>IF(Numerical!AL22=4,"Successful in all settings.",IF(Numerical!AL22=3,"Succesful in most settings.",IF(Numerical!AL22=2,"Success doubtful in many educatoinal settings.",IF(Numerical!AL22=1,"Success doubtful in any setting."))))</f>
        <v>Succesful in most settings.</v>
      </c>
      <c r="AN26" s="23" t="str">
        <f>IF(Numerical!AM22=4,"Recommend without reservation.",IF(Numerical!AM22=3,"Would recommend with minor reservations.",IF(Numerical!AM22=2,"Recommendations limited with major reservations.",IF(Numerical!AM22=1,"Unable to recommend in any setting. Further preparation necessary for certification."))))</f>
        <v>Would recommend with minor reservations.</v>
      </c>
      <c r="AO26" s="23" t="str">
        <f>IF(Numerical!AN22=4,"A (Target)",IF(Numerical!AN22=3,"B (Acceptable)",IF(Numerical!AN22=2,"C (Acceptable)",IF(Numerical!AN22=1,"I (Unacceptable)"))))</f>
        <v>A (Target)</v>
      </c>
    </row>
    <row r="27" spans="1:41" ht="21" x14ac:dyDescent="0.15">
      <c r="A27" s="19">
        <v>25</v>
      </c>
      <c r="B27" s="20" t="s">
        <v>250</v>
      </c>
      <c r="C27" s="20" t="s">
        <v>278</v>
      </c>
      <c r="D27" s="20" t="s">
        <v>279</v>
      </c>
      <c r="E27" s="20" t="s">
        <v>253</v>
      </c>
      <c r="F27" s="21" t="s">
        <v>280</v>
      </c>
      <c r="G27" s="20" t="s">
        <v>281</v>
      </c>
      <c r="H27" s="19">
        <v>4</v>
      </c>
      <c r="I27" s="19">
        <v>3</v>
      </c>
      <c r="J27" s="19">
        <v>3</v>
      </c>
      <c r="K27" s="19">
        <v>4</v>
      </c>
      <c r="L27" s="19">
        <v>4</v>
      </c>
      <c r="M27" s="19">
        <v>3</v>
      </c>
      <c r="N27" s="19" t="s">
        <v>65</v>
      </c>
      <c r="O27" s="19">
        <v>3</v>
      </c>
      <c r="P27" s="20" t="s">
        <v>3</v>
      </c>
      <c r="Q27" s="19">
        <v>4</v>
      </c>
      <c r="R27" s="19">
        <v>4</v>
      </c>
      <c r="S27" s="19">
        <v>4</v>
      </c>
      <c r="T27" s="19">
        <v>4</v>
      </c>
      <c r="U27" s="19">
        <v>4</v>
      </c>
      <c r="V27" s="22" t="s">
        <v>282</v>
      </c>
      <c r="W27" s="19">
        <v>4</v>
      </c>
      <c r="X27" s="19">
        <v>4</v>
      </c>
      <c r="Y27" s="19">
        <v>3</v>
      </c>
      <c r="Z27" s="19">
        <v>4</v>
      </c>
      <c r="AA27" s="19">
        <v>4</v>
      </c>
      <c r="AB27" s="22" t="s">
        <v>3</v>
      </c>
      <c r="AC27" s="19">
        <v>4</v>
      </c>
      <c r="AD27" s="19">
        <v>4</v>
      </c>
      <c r="AE27" s="19">
        <v>4</v>
      </c>
      <c r="AF27" s="19">
        <v>4</v>
      </c>
      <c r="AG27" s="22" t="s">
        <v>3</v>
      </c>
      <c r="AH27" s="19">
        <v>4</v>
      </c>
      <c r="AI27" s="19">
        <v>4</v>
      </c>
      <c r="AJ27" s="19">
        <v>4</v>
      </c>
      <c r="AK27" s="19">
        <v>4</v>
      </c>
      <c r="AL27" s="22" t="s">
        <v>3</v>
      </c>
      <c r="AM27" s="23" t="str">
        <f>IF(Numerical!AL32=4,"Successful in all settings.",IF(Numerical!AL32=3,"Succesful in most settings.",IF(Numerical!AL32=2,"Success doubtful in many educatoinal settings.",IF(Numerical!AL32=1,"Success doubtful in any setting."))))</f>
        <v>Successful in all settings.</v>
      </c>
      <c r="AN27" s="23" t="str">
        <f>IF(Numerical!AM32=4,"Recommend without reservation.",IF(Numerical!AM32=3,"Would recommend with minor reservations.",IF(Numerical!AM32=2,"Recommendations limited with major reservations.",IF(Numerical!AM32=1,"Unable to recommend in any setting. Further preparation necessary for certification."))))</f>
        <v>Recommend without reservation.</v>
      </c>
      <c r="AO27" s="23" t="str">
        <f>IF(Numerical!AN32=4,"A (Target)",IF(Numerical!AN32=3,"B (Acceptable)",IF(Numerical!AN32=2,"C (Acceptable)",IF(Numerical!AN32=1,"I (Unacceptable)"))))</f>
        <v>A (Target)</v>
      </c>
    </row>
    <row r="28" spans="1:41" ht="42" x14ac:dyDescent="0.15">
      <c r="A28" s="19">
        <v>26</v>
      </c>
      <c r="B28" s="20" t="s">
        <v>66</v>
      </c>
      <c r="C28" s="20" t="s">
        <v>111</v>
      </c>
      <c r="D28" s="20" t="s">
        <v>112</v>
      </c>
      <c r="E28" s="20" t="s">
        <v>107</v>
      </c>
      <c r="F28" s="21" t="s">
        <v>113</v>
      </c>
      <c r="G28" s="20" t="s">
        <v>114</v>
      </c>
      <c r="H28" s="19">
        <v>4</v>
      </c>
      <c r="I28" s="19">
        <v>4</v>
      </c>
      <c r="J28" s="19">
        <v>4</v>
      </c>
      <c r="K28" s="19">
        <v>4</v>
      </c>
      <c r="L28" s="19">
        <v>4</v>
      </c>
      <c r="M28" s="19">
        <v>4</v>
      </c>
      <c r="N28" s="19" t="s">
        <v>65</v>
      </c>
      <c r="O28" s="19">
        <v>4</v>
      </c>
      <c r="P28" s="20" t="s">
        <v>115</v>
      </c>
      <c r="Q28" s="19">
        <v>4</v>
      </c>
      <c r="R28" s="19">
        <v>4</v>
      </c>
      <c r="S28" s="19">
        <v>4</v>
      </c>
      <c r="T28" s="19">
        <v>4</v>
      </c>
      <c r="U28" s="19" t="s">
        <v>65</v>
      </c>
      <c r="V28" s="22" t="s">
        <v>116</v>
      </c>
      <c r="W28" s="19">
        <v>4</v>
      </c>
      <c r="X28" s="19">
        <v>4</v>
      </c>
      <c r="Y28" s="19">
        <v>4</v>
      </c>
      <c r="Z28" s="19">
        <v>4</v>
      </c>
      <c r="AA28" s="19">
        <v>4</v>
      </c>
      <c r="AB28" s="22" t="s">
        <v>117</v>
      </c>
      <c r="AC28" s="19">
        <v>4</v>
      </c>
      <c r="AD28" s="19">
        <v>4</v>
      </c>
      <c r="AE28" s="19">
        <v>4</v>
      </c>
      <c r="AF28" s="19">
        <v>4</v>
      </c>
      <c r="AG28" s="22" t="s">
        <v>118</v>
      </c>
      <c r="AH28" s="19" t="s">
        <v>65</v>
      </c>
      <c r="AI28" s="19" t="s">
        <v>65</v>
      </c>
      <c r="AJ28" s="19" t="s">
        <v>65</v>
      </c>
      <c r="AK28" s="19" t="s">
        <v>65</v>
      </c>
      <c r="AL28" s="22" t="s">
        <v>119</v>
      </c>
      <c r="AM28" s="23" t="str">
        <f>IF(Numerical!AL11=4,"Successful in all settings.",IF(Numerical!AL11=3,"Succesful in most settings.",IF(Numerical!AL11=2,"Success doubtful in many educatoinal settings.",IF(Numerical!AL11=1,"Success doubtful in any setting."))))</f>
        <v>Successful in all settings.</v>
      </c>
      <c r="AN28" s="23" t="str">
        <f>IF(Numerical!AM11=4,"Recommend without reservation.",IF(Numerical!AM11=3,"Would recommend with minor reservations.",IF(Numerical!AM11=2,"Recommendations limited with major reservations.",IF(Numerical!AM11=1,"Unable to recommend in any setting. Further preparation necessary for certification."))))</f>
        <v>Recommend without reservation.</v>
      </c>
      <c r="AO28" s="23" t="str">
        <f>IF(Numerical!AN11=4,"A (Target)",IF(Numerical!AN11=3,"B (Acceptable)",IF(Numerical!AN11=2,"C (Acceptable)",IF(Numerical!AN11=1,"I (Unacceptable)"))))</f>
        <v>A (Target)</v>
      </c>
    </row>
    <row r="29" spans="1:41" ht="21" x14ac:dyDescent="0.15">
      <c r="A29" s="19">
        <v>27</v>
      </c>
      <c r="B29" s="20" t="s">
        <v>150</v>
      </c>
      <c r="C29" s="20" t="s">
        <v>151</v>
      </c>
      <c r="D29" s="20" t="s">
        <v>152</v>
      </c>
      <c r="E29" s="20" t="s">
        <v>138</v>
      </c>
      <c r="F29" s="21" t="s">
        <v>153</v>
      </c>
      <c r="G29" s="20" t="s">
        <v>154</v>
      </c>
      <c r="H29" s="19">
        <v>4</v>
      </c>
      <c r="I29" s="19">
        <v>4</v>
      </c>
      <c r="J29" s="19">
        <v>4</v>
      </c>
      <c r="K29" s="19">
        <v>4</v>
      </c>
      <c r="L29" s="19">
        <v>4</v>
      </c>
      <c r="M29" s="19">
        <v>4</v>
      </c>
      <c r="N29" s="19">
        <v>4</v>
      </c>
      <c r="O29" s="19">
        <v>4</v>
      </c>
      <c r="P29" s="20" t="s">
        <v>3</v>
      </c>
      <c r="Q29" s="19">
        <v>4</v>
      </c>
      <c r="R29" s="19">
        <v>4</v>
      </c>
      <c r="S29" s="19">
        <v>4</v>
      </c>
      <c r="T29" s="19">
        <v>4</v>
      </c>
      <c r="U29" s="19">
        <v>4</v>
      </c>
      <c r="V29" s="22" t="s">
        <v>3</v>
      </c>
      <c r="W29" s="19">
        <v>4</v>
      </c>
      <c r="X29" s="19">
        <v>4</v>
      </c>
      <c r="Y29" s="19">
        <v>4</v>
      </c>
      <c r="Z29" s="19">
        <v>4</v>
      </c>
      <c r="AA29" s="19">
        <v>4</v>
      </c>
      <c r="AB29" s="24" t="s">
        <v>3</v>
      </c>
      <c r="AC29" s="19">
        <v>4</v>
      </c>
      <c r="AD29" s="19">
        <v>4</v>
      </c>
      <c r="AE29" s="19">
        <v>4</v>
      </c>
      <c r="AF29" s="19">
        <v>4</v>
      </c>
      <c r="AG29" s="24" t="s">
        <v>3</v>
      </c>
      <c r="AH29" s="19">
        <v>4</v>
      </c>
      <c r="AI29" s="19">
        <v>4</v>
      </c>
      <c r="AJ29" s="19">
        <v>4</v>
      </c>
      <c r="AK29" s="19">
        <v>4</v>
      </c>
      <c r="AL29" s="22" t="s">
        <v>3</v>
      </c>
      <c r="AM29" s="23" t="str">
        <f>IF(Numerical!AL7=4,"Successful in all settings.",IF(Numerical!AL7=3,"Succesful in most settings.",IF(Numerical!AL7=2,"Success doubtful in many educatoinal settings.",IF(Numerical!AL7=1,"Success doubtful in any setting."))))</f>
        <v>Successful in all settings.</v>
      </c>
      <c r="AN29" s="23" t="str">
        <f>IF(Numerical!AM7=4,"Recommend without reservation.",IF(Numerical!AM7=3,"Would recommend with minor reservations.",IF(Numerical!AM7=2,"Recommendations limited with major reservations.",IF(Numerical!AM7=1,"Unable to recommend in any setting. Further preparation necessary for certification."))))</f>
        <v>Recommend without reservation.</v>
      </c>
      <c r="AO29" s="23" t="str">
        <f>IF(Numerical!AN7=4,"A (Target)",IF(Numerical!AN7=3,"B (Acceptable)",IF(Numerical!AN7=2,"C (Acceptable)",IF(Numerical!AN7=1,"I (Unacceptable)"))))</f>
        <v>A (Target)</v>
      </c>
    </row>
    <row r="30" spans="1:41" ht="21" x14ac:dyDescent="0.15">
      <c r="A30" s="19">
        <v>28</v>
      </c>
      <c r="B30" s="20" t="s">
        <v>150</v>
      </c>
      <c r="C30" s="20" t="s">
        <v>164</v>
      </c>
      <c r="D30" s="20" t="s">
        <v>165</v>
      </c>
      <c r="E30" s="20" t="s">
        <v>166</v>
      </c>
      <c r="F30" s="21" t="s">
        <v>167</v>
      </c>
      <c r="G30" s="20" t="s">
        <v>168</v>
      </c>
      <c r="H30" s="19">
        <v>4</v>
      </c>
      <c r="I30" s="19">
        <v>4</v>
      </c>
      <c r="J30" s="19">
        <v>4</v>
      </c>
      <c r="K30" s="19">
        <v>4</v>
      </c>
      <c r="L30" s="19">
        <v>4</v>
      </c>
      <c r="M30" s="19">
        <v>4</v>
      </c>
      <c r="N30" s="19">
        <v>4</v>
      </c>
      <c r="O30" s="19">
        <v>4</v>
      </c>
      <c r="P30" s="20" t="s">
        <v>3</v>
      </c>
      <c r="Q30" s="19">
        <v>4</v>
      </c>
      <c r="R30" s="19">
        <v>4</v>
      </c>
      <c r="S30" s="19">
        <v>4</v>
      </c>
      <c r="T30" s="19">
        <v>4</v>
      </c>
      <c r="U30" s="19">
        <v>4</v>
      </c>
      <c r="V30" s="22" t="s">
        <v>3</v>
      </c>
      <c r="W30" s="19">
        <v>4</v>
      </c>
      <c r="X30" s="19">
        <v>4</v>
      </c>
      <c r="Y30" s="19">
        <v>4</v>
      </c>
      <c r="Z30" s="19">
        <v>4</v>
      </c>
      <c r="AA30" s="19">
        <v>4</v>
      </c>
      <c r="AB30" s="22" t="s">
        <v>3</v>
      </c>
      <c r="AC30" s="19">
        <v>4</v>
      </c>
      <c r="AD30" s="19">
        <v>4</v>
      </c>
      <c r="AE30" s="19">
        <v>4</v>
      </c>
      <c r="AF30" s="19">
        <v>4</v>
      </c>
      <c r="AG30" s="22" t="s">
        <v>3</v>
      </c>
      <c r="AH30" s="19">
        <v>4</v>
      </c>
      <c r="AI30" s="19">
        <v>4</v>
      </c>
      <c r="AJ30" s="19">
        <v>4</v>
      </c>
      <c r="AK30" s="19">
        <v>4</v>
      </c>
      <c r="AL30" s="22" t="s">
        <v>3</v>
      </c>
      <c r="AM30" s="23" t="str">
        <f>IF(Numerical!AL12=4,"Successful in all settings.",IF(Numerical!AL12=3,"Succesful in most settings.",IF(Numerical!AL12=2,"Success doubtful in many educatoinal settings.",IF(Numerical!AL12=1,"Success doubtful in any setting."))))</f>
        <v>Successful in all settings.</v>
      </c>
      <c r="AN30" s="23" t="str">
        <f>IF(Numerical!AM12=4,"Recommend without reservation.",IF(Numerical!AM12=3,"Would recommend with minor reservations.",IF(Numerical!AM12=2,"Recommendations limited with major reservations.",IF(Numerical!AM12=1,"Unable to recommend in any setting. Further preparation necessary for certification."))))</f>
        <v>Recommend without reservation.</v>
      </c>
      <c r="AO30" s="23" t="str">
        <f>IF(Numerical!AN12=4,"A (Target)",IF(Numerical!AN12=3,"B (Acceptable)",IF(Numerical!AN12=2,"C (Acceptable)",IF(Numerical!AN12=1,"I (Unacceptable)"))))</f>
        <v>A (Target)</v>
      </c>
    </row>
    <row r="31" spans="1:41" ht="21" x14ac:dyDescent="0.15">
      <c r="A31" s="19">
        <v>29</v>
      </c>
      <c r="B31" s="20" t="s">
        <v>150</v>
      </c>
      <c r="C31" s="20" t="s">
        <v>169</v>
      </c>
      <c r="D31" s="20" t="s">
        <v>170</v>
      </c>
      <c r="E31" s="20" t="s">
        <v>138</v>
      </c>
      <c r="F31" s="21" t="s">
        <v>171</v>
      </c>
      <c r="G31" s="20" t="s">
        <v>172</v>
      </c>
      <c r="H31" s="19">
        <v>4</v>
      </c>
      <c r="I31" s="19">
        <v>4</v>
      </c>
      <c r="J31" s="19">
        <v>4</v>
      </c>
      <c r="K31" s="19">
        <v>4</v>
      </c>
      <c r="L31" s="19">
        <v>4</v>
      </c>
      <c r="M31" s="19">
        <v>4</v>
      </c>
      <c r="N31" s="19">
        <v>4</v>
      </c>
      <c r="O31" s="19">
        <v>4</v>
      </c>
      <c r="P31" s="20" t="s">
        <v>3</v>
      </c>
      <c r="Q31" s="19">
        <v>4</v>
      </c>
      <c r="R31" s="19">
        <v>4</v>
      </c>
      <c r="S31" s="19">
        <v>4</v>
      </c>
      <c r="T31" s="19">
        <v>4</v>
      </c>
      <c r="U31" s="19">
        <v>4</v>
      </c>
      <c r="V31" s="22" t="s">
        <v>3</v>
      </c>
      <c r="W31" s="19">
        <v>4</v>
      </c>
      <c r="X31" s="19">
        <v>4</v>
      </c>
      <c r="Y31" s="19">
        <v>4</v>
      </c>
      <c r="Z31" s="19">
        <v>4</v>
      </c>
      <c r="AA31" s="19">
        <v>4</v>
      </c>
      <c r="AB31" s="22" t="s">
        <v>3</v>
      </c>
      <c r="AC31" s="19">
        <v>4</v>
      </c>
      <c r="AD31" s="19">
        <v>4</v>
      </c>
      <c r="AE31" s="19">
        <v>4</v>
      </c>
      <c r="AF31" s="19">
        <v>4</v>
      </c>
      <c r="AG31" s="22" t="s">
        <v>3</v>
      </c>
      <c r="AH31" s="19">
        <v>4</v>
      </c>
      <c r="AI31" s="19">
        <v>4</v>
      </c>
      <c r="AJ31" s="19">
        <v>4</v>
      </c>
      <c r="AK31" s="19">
        <v>4</v>
      </c>
      <c r="AL31" s="22" t="s">
        <v>3</v>
      </c>
      <c r="AM31" s="23" t="str">
        <f>IF(Numerical!AL13=4,"Successful in all settings.",IF(Numerical!AL13=3,"Succesful in most settings.",IF(Numerical!AL13=2,"Success doubtful in many educatoinal settings.",IF(Numerical!AL13=1,"Success doubtful in any setting."))))</f>
        <v>Successful in all settings.</v>
      </c>
      <c r="AN31" s="23" t="str">
        <f>IF(Numerical!AM13=4,"Recommend without reservation.",IF(Numerical!AM13=3,"Would recommend with minor reservations.",IF(Numerical!AM13=2,"Recommendations limited with major reservations.",IF(Numerical!AM13=1,"Unable to recommend in any setting. Further preparation necessary for certification."))))</f>
        <v>Recommend without reservation.</v>
      </c>
      <c r="AO31" s="23" t="str">
        <f>IF(Numerical!AN13=4,"A (Target)",IF(Numerical!AN13=3,"B (Acceptable)",IF(Numerical!AN13=2,"C (Acceptable)",IF(Numerical!AN13=1,"I (Unacceptable)"))))</f>
        <v>A (Target)</v>
      </c>
    </row>
    <row r="32" spans="1:41" ht="42" x14ac:dyDescent="0.15">
      <c r="A32" s="19">
        <v>30</v>
      </c>
      <c r="B32" s="20" t="s">
        <v>150</v>
      </c>
      <c r="C32" s="20" t="s">
        <v>240</v>
      </c>
      <c r="D32" s="20" t="s">
        <v>241</v>
      </c>
      <c r="E32" s="20" t="s">
        <v>242</v>
      </c>
      <c r="F32" s="21" t="s">
        <v>243</v>
      </c>
      <c r="G32" s="20" t="s">
        <v>244</v>
      </c>
      <c r="H32" s="19">
        <v>3</v>
      </c>
      <c r="I32" s="19">
        <v>3</v>
      </c>
      <c r="J32" s="19">
        <v>3</v>
      </c>
      <c r="K32" s="19">
        <v>3</v>
      </c>
      <c r="L32" s="19">
        <v>2</v>
      </c>
      <c r="M32" s="19">
        <v>3</v>
      </c>
      <c r="N32" s="19" t="s">
        <v>65</v>
      </c>
      <c r="O32" s="19">
        <v>2</v>
      </c>
      <c r="P32" s="20" t="s">
        <v>245</v>
      </c>
      <c r="Q32" s="19">
        <v>3</v>
      </c>
      <c r="R32" s="19">
        <v>3</v>
      </c>
      <c r="S32" s="19">
        <v>3</v>
      </c>
      <c r="T32" s="19">
        <v>2</v>
      </c>
      <c r="U32" s="19" t="s">
        <v>65</v>
      </c>
      <c r="V32" s="22" t="s">
        <v>246</v>
      </c>
      <c r="W32" s="19">
        <v>3</v>
      </c>
      <c r="X32" s="19">
        <v>3</v>
      </c>
      <c r="Y32" s="19">
        <v>3</v>
      </c>
      <c r="Z32" s="19">
        <v>4</v>
      </c>
      <c r="AA32" s="19">
        <v>4</v>
      </c>
      <c r="AB32" s="22" t="s">
        <v>247</v>
      </c>
      <c r="AC32" s="19">
        <v>4</v>
      </c>
      <c r="AD32" s="19">
        <v>4</v>
      </c>
      <c r="AE32" s="19">
        <v>4</v>
      </c>
      <c r="AF32" s="19">
        <v>4</v>
      </c>
      <c r="AG32" s="22" t="s">
        <v>248</v>
      </c>
      <c r="AH32" s="19">
        <v>3</v>
      </c>
      <c r="AI32" s="19">
        <v>3</v>
      </c>
      <c r="AJ32" s="19">
        <v>4</v>
      </c>
      <c r="AK32" s="19">
        <v>3</v>
      </c>
      <c r="AL32" s="22" t="s">
        <v>249</v>
      </c>
      <c r="AM32" s="23" t="str">
        <f>IF(Numerical!AL18=4,"Successful in all settings.",IF(Numerical!AL18=3,"Succesful in most settings.",IF(Numerical!AL18=2,"Success doubtful in many educatoinal settings.",IF(Numerical!AL18=1,"Success doubtful in any setting."))))</f>
        <v>Succesful in most settings.</v>
      </c>
      <c r="AN32" s="23" t="str">
        <f>IF(Numerical!AM18=4,"Recommend without reservation.",IF(Numerical!AM18=3,"Would recommend with minor reservations.",IF(Numerical!AM18=2,"Recommendations limited with major reservations.",IF(Numerical!AM18=1,"Unable to recommend in any setting. Further preparation necessary for certification."))))</f>
        <v>Would recommend with minor reservations.</v>
      </c>
      <c r="AO32" s="23" t="str">
        <f>IF(Numerical!AN18=4,"A (Target)",IF(Numerical!AN18=3,"B (Acceptable)",IF(Numerical!AN18=2,"C (Acceptable)",IF(Numerical!AN18=1,"I (Unacceptable)"))))</f>
        <v>B (Acceptable)</v>
      </c>
    </row>
    <row r="33" spans="1:41" ht="21" x14ac:dyDescent="0.15">
      <c r="A33" s="19">
        <v>31</v>
      </c>
      <c r="B33" s="20" t="s">
        <v>150</v>
      </c>
      <c r="C33" s="20" t="s">
        <v>181</v>
      </c>
      <c r="D33" s="20" t="s">
        <v>182</v>
      </c>
      <c r="E33" s="20" t="s">
        <v>166</v>
      </c>
      <c r="F33" s="21" t="s">
        <v>183</v>
      </c>
      <c r="G33" s="20" t="s">
        <v>184</v>
      </c>
      <c r="H33" s="19">
        <v>4</v>
      </c>
      <c r="I33" s="19">
        <v>4</v>
      </c>
      <c r="J33" s="19">
        <v>4</v>
      </c>
      <c r="K33" s="19">
        <v>4</v>
      </c>
      <c r="L33" s="19">
        <v>4</v>
      </c>
      <c r="M33" s="19">
        <v>4</v>
      </c>
      <c r="N33" s="19">
        <v>4</v>
      </c>
      <c r="O33" s="19">
        <v>4</v>
      </c>
      <c r="P33" s="20" t="s">
        <v>3</v>
      </c>
      <c r="Q33" s="19">
        <v>4</v>
      </c>
      <c r="R33" s="19">
        <v>4</v>
      </c>
      <c r="S33" s="19">
        <v>4</v>
      </c>
      <c r="T33" s="19">
        <v>4</v>
      </c>
      <c r="U33" s="19">
        <v>4</v>
      </c>
      <c r="V33" s="22" t="s">
        <v>3</v>
      </c>
      <c r="W33" s="19">
        <v>4</v>
      </c>
      <c r="X33" s="19">
        <v>4</v>
      </c>
      <c r="Y33" s="19">
        <v>4</v>
      </c>
      <c r="Z33" s="19">
        <v>4</v>
      </c>
      <c r="AA33" s="19">
        <v>4</v>
      </c>
      <c r="AB33" s="22" t="s">
        <v>3</v>
      </c>
      <c r="AC33" s="19">
        <v>4</v>
      </c>
      <c r="AD33" s="19">
        <v>4</v>
      </c>
      <c r="AE33" s="19">
        <v>4</v>
      </c>
      <c r="AF33" s="19">
        <v>4</v>
      </c>
      <c r="AG33" s="22" t="s">
        <v>3</v>
      </c>
      <c r="AH33" s="19">
        <v>4</v>
      </c>
      <c r="AI33" s="19">
        <v>4</v>
      </c>
      <c r="AJ33" s="19">
        <v>4</v>
      </c>
      <c r="AK33" s="19">
        <v>4</v>
      </c>
      <c r="AL33" s="22" t="s">
        <v>3</v>
      </c>
      <c r="AM33" s="23" t="str">
        <f>IF(Numerical!AL21=4,"Successful in all settings.",IF(Numerical!AL21=3,"Succesful in most settings.",IF(Numerical!AL21=2,"Success doubtful in many educatoinal settings.",IF(Numerical!AL21=1,"Success doubtful in any setting."))))</f>
        <v>Successful in all settings.</v>
      </c>
      <c r="AN33" s="23" t="str">
        <f>IF(Numerical!AM21=4,"Recommend without reservation.",IF(Numerical!AM21=3,"Would recommend with minor reservations.",IF(Numerical!AM21=2,"Recommendations limited with major reservations.",IF(Numerical!AM21=1,"Unable to recommend in any setting. Further preparation necessary for certification."))))</f>
        <v>Recommend without reservation.</v>
      </c>
      <c r="AO33" s="23" t="str">
        <f>IF(Numerical!AN21=4,"A (Target)",IF(Numerical!AN21=3,"B (Acceptable)",IF(Numerical!AN21=2,"C (Acceptable)",IF(Numerical!AN21=1,"I (Unacceptable)"))))</f>
        <v>A (Target)</v>
      </c>
    </row>
    <row r="34" spans="1:41" ht="21" x14ac:dyDescent="0.15">
      <c r="A34" s="19">
        <v>32</v>
      </c>
      <c r="B34" s="20" t="s">
        <v>150</v>
      </c>
      <c r="C34" s="20" t="s">
        <v>274</v>
      </c>
      <c r="D34" s="20" t="s">
        <v>275</v>
      </c>
      <c r="E34" s="20" t="s">
        <v>276</v>
      </c>
      <c r="F34" s="21" t="s">
        <v>63</v>
      </c>
      <c r="G34" s="20" t="s">
        <v>277</v>
      </c>
      <c r="H34" s="19">
        <v>4</v>
      </c>
      <c r="I34" s="19">
        <v>4</v>
      </c>
      <c r="J34" s="19">
        <v>4</v>
      </c>
      <c r="K34" s="19">
        <v>4</v>
      </c>
      <c r="L34" s="19">
        <v>4</v>
      </c>
      <c r="M34" s="19">
        <v>4</v>
      </c>
      <c r="N34" s="19">
        <v>4</v>
      </c>
      <c r="O34" s="19">
        <v>4</v>
      </c>
      <c r="P34" s="20" t="s">
        <v>3</v>
      </c>
      <c r="Q34" s="19">
        <v>4</v>
      </c>
      <c r="R34" s="19">
        <v>4</v>
      </c>
      <c r="S34" s="19">
        <v>4</v>
      </c>
      <c r="T34" s="19">
        <v>4</v>
      </c>
      <c r="U34" s="19">
        <v>4</v>
      </c>
      <c r="V34" s="22" t="s">
        <v>3</v>
      </c>
      <c r="W34" s="19">
        <v>4</v>
      </c>
      <c r="X34" s="19">
        <v>4</v>
      </c>
      <c r="Y34" s="19">
        <v>4</v>
      </c>
      <c r="Z34" s="19">
        <v>4</v>
      </c>
      <c r="AA34" s="19">
        <v>4</v>
      </c>
      <c r="AB34" s="22" t="s">
        <v>3</v>
      </c>
      <c r="AC34" s="19">
        <v>4</v>
      </c>
      <c r="AD34" s="19">
        <v>4</v>
      </c>
      <c r="AE34" s="19">
        <v>4</v>
      </c>
      <c r="AF34" s="19">
        <v>4</v>
      </c>
      <c r="AG34" s="22" t="s">
        <v>3</v>
      </c>
      <c r="AH34" s="19">
        <v>4</v>
      </c>
      <c r="AI34" s="19">
        <v>4</v>
      </c>
      <c r="AJ34" s="19">
        <v>4</v>
      </c>
      <c r="AK34" s="19">
        <v>4</v>
      </c>
      <c r="AL34" s="22" t="s">
        <v>3</v>
      </c>
      <c r="AM34" s="23" t="str">
        <f>IF(Numerical!AL31=4,"Successful in all settings.",IF(Numerical!AL31=3,"Succesful in most settings.",IF(Numerical!AL31=2,"Success doubtful in many educatoinal settings.",IF(Numerical!AL31=1,"Success doubtful in any setting."))))</f>
        <v>Successful in all settings.</v>
      </c>
      <c r="AN34" s="23" t="str">
        <f>IF(Numerical!AM31=4,"Recommend without reservation.",IF(Numerical!AM31=3,"Would recommend with minor reservations.",IF(Numerical!AM31=2,"Recommendations limited with major reservations.",IF(Numerical!AM31=1,"Unable to recommend in any setting. Further preparation necessary for certification."))))</f>
        <v>Recommend without reservation.</v>
      </c>
      <c r="AO34" s="23" t="str">
        <f>IF(Numerical!AN31=4,"A (Target)",IF(Numerical!AN31=3,"B (Acceptable)",IF(Numerical!AN31=2,"C (Acceptable)",IF(Numerical!AN31=1,"I (Unacceptable)"))))</f>
        <v>A (Target)</v>
      </c>
    </row>
    <row r="35" spans="1:41" x14ac:dyDescent="0.15">
      <c r="AM35" s="23"/>
      <c r="AN35" s="23"/>
      <c r="AO35" s="23"/>
    </row>
    <row r="36" spans="1:41" x14ac:dyDescent="0.15">
      <c r="AM36" s="23"/>
      <c r="AN36" s="23"/>
      <c r="AO36" s="23"/>
    </row>
    <row r="37" spans="1:41" x14ac:dyDescent="0.15">
      <c r="AM37" s="23"/>
      <c r="AN37" s="23"/>
      <c r="AO37" s="23"/>
    </row>
  </sheetData>
  <sheetProtection sheet="1" objects="1" scenarios="1"/>
  <sortState xmlns:xlrd2="http://schemas.microsoft.com/office/spreadsheetml/2017/richdata2" ref="B4:AO34">
    <sortCondition ref="B3:B34"/>
    <sortCondition ref="C3:C34"/>
  </sortState>
  <mergeCells count="13">
    <mergeCell ref="G1:G2"/>
    <mergeCell ref="F1:F2"/>
    <mergeCell ref="A1:A2"/>
    <mergeCell ref="B1:B2"/>
    <mergeCell ref="E1:E2"/>
    <mergeCell ref="D1:D2"/>
    <mergeCell ref="C1:C2"/>
    <mergeCell ref="AM1:AO1"/>
    <mergeCell ref="H1:P1"/>
    <mergeCell ref="Q1:V1"/>
    <mergeCell ref="W1:AB1"/>
    <mergeCell ref="AC1:AG1"/>
    <mergeCell ref="AH1:AL1"/>
  </mergeCells>
  <printOptions horizontalCentered="1" gridLines="1"/>
  <pageMargins left="0.25" right="0.25" top="1.5" bottom="0.5" header="0.5" footer="0.25"/>
  <pageSetup orientation="landscape" r:id="rId1"/>
  <headerFooter alignWithMargins="0">
    <oddHeader>&amp;C&amp;"MS Sans Serif,Bold Italic"&amp;10SOUTHWESTERN OK STATE UNIVERSITY&amp;"MS Sans Serif,Bold"
UNIVERSITY SUPERVISOR EVALUATION OF TEACHER CANDIDATE
&amp;"MS Sans Serif,Bold Italic"Unit Summative Evaluation&amp;"MS Sans Serif,Bold"
Spring 2019</oddHeader>
    <oddFooter>&amp;C&amp;"MS Sans Serif,Bold"4 Target, 3 Acceptable, 2 Acceptable, 1 Unacceptable, NR=Did Not Observe</oddFooter>
  </headerFooter>
  <colBreaks count="1" manualBreakCount="1">
    <brk id="7"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WVX36"/>
  <sheetViews>
    <sheetView tabSelected="1" view="pageLayout" zoomScaleNormal="100" workbookViewId="0">
      <selection activeCell="K1" sqref="A1:XFD1"/>
    </sheetView>
  </sheetViews>
  <sheetFormatPr defaultColWidth="10.6640625" defaultRowHeight="10.5" x14ac:dyDescent="0.15"/>
  <cols>
    <col min="1" max="1" width="7.5" style="26" bestFit="1" customWidth="1"/>
    <col min="2" max="9" width="5.6640625" style="19" bestFit="1" customWidth="1"/>
    <col min="10" max="10" width="7.33203125" style="34" bestFit="1" customWidth="1"/>
    <col min="11" max="11" width="1.83203125" style="32" customWidth="1"/>
    <col min="12" max="16" width="5.6640625" style="19" bestFit="1" customWidth="1"/>
    <col min="17" max="17" width="7.33203125" style="34" bestFit="1" customWidth="1"/>
    <col min="18" max="18" width="1.83203125" style="32" customWidth="1"/>
    <col min="19" max="23" width="5.6640625" style="19" bestFit="1" customWidth="1"/>
    <col min="24" max="24" width="7.33203125" style="34" bestFit="1" customWidth="1"/>
    <col min="25" max="25" width="1.83203125" style="32" customWidth="1"/>
    <col min="26" max="29" width="5.6640625" style="19" bestFit="1" customWidth="1"/>
    <col min="30" max="30" width="7.33203125" style="34" bestFit="1" customWidth="1"/>
    <col min="31" max="31" width="1.83203125" style="32" customWidth="1"/>
    <col min="32" max="35" width="5.6640625" style="19" bestFit="1" customWidth="1"/>
    <col min="36" max="36" width="7.5" style="34" bestFit="1" customWidth="1"/>
    <col min="37" max="37" width="1.83203125" style="32" customWidth="1"/>
    <col min="38" max="40" width="5.6640625" style="19" bestFit="1" customWidth="1"/>
    <col min="41" max="41" width="7.33203125" style="34" bestFit="1" customWidth="1"/>
    <col min="42" max="206" width="10.6640625" style="35"/>
    <col min="207" max="207" width="3.1640625" style="35" bestFit="1" customWidth="1"/>
    <col min="208" max="208" width="23.1640625" style="35" bestFit="1" customWidth="1"/>
    <col min="209" max="209" width="21" style="35" customWidth="1"/>
    <col min="210" max="210" width="22" style="35" bestFit="1" customWidth="1"/>
    <col min="211" max="211" width="13.83203125" style="35" customWidth="1"/>
    <col min="212" max="212" width="16" style="35" bestFit="1" customWidth="1"/>
    <col min="213" max="213" width="35.6640625" style="35" bestFit="1" customWidth="1"/>
    <col min="214" max="214" width="10.83203125" style="35" customWidth="1"/>
    <col min="215" max="215" width="8.33203125" style="35" customWidth="1"/>
    <col min="216" max="216" width="13" style="35" customWidth="1"/>
    <col min="217" max="217" width="11" style="35" customWidth="1"/>
    <col min="218" max="218" width="9.83203125" style="35" customWidth="1"/>
    <col min="219" max="219" width="12.33203125" style="35" customWidth="1"/>
    <col min="220" max="220" width="15.33203125" style="35" customWidth="1"/>
    <col min="221" max="221" width="11.33203125" style="35" customWidth="1"/>
    <col min="222" max="222" width="16" style="35" customWidth="1"/>
    <col min="223" max="223" width="11.83203125" style="35" customWidth="1"/>
    <col min="224" max="224" width="10.83203125" style="35" customWidth="1"/>
    <col min="225" max="225" width="13.1640625" style="35" customWidth="1"/>
    <col min="226" max="226" width="13.6640625" style="35" customWidth="1"/>
    <col min="227" max="227" width="10.1640625" style="35" customWidth="1"/>
    <col min="228" max="228" width="16" style="35" customWidth="1"/>
    <col min="229" max="229" width="10.5" style="35" customWidth="1"/>
    <col min="230" max="230" width="11.83203125" style="35" customWidth="1"/>
    <col min="231" max="231" width="15.33203125" style="35" customWidth="1"/>
    <col min="232" max="232" width="12.5" style="35" customWidth="1"/>
    <col min="233" max="233" width="9.1640625" style="35" customWidth="1"/>
    <col min="234" max="234" width="16" style="35" customWidth="1"/>
    <col min="235" max="235" width="14.1640625" style="35" customWidth="1"/>
    <col min="236" max="236" width="15.1640625" style="35" customWidth="1"/>
    <col min="237" max="237" width="14.1640625" style="35" customWidth="1"/>
    <col min="238" max="238" width="12.6640625" style="35" customWidth="1"/>
    <col min="239" max="239" width="16" style="35" customWidth="1"/>
    <col min="240" max="240" width="11" style="35" customWidth="1"/>
    <col min="241" max="241" width="14.1640625" style="35" customWidth="1"/>
    <col min="242" max="242" width="14.5" style="35" customWidth="1"/>
    <col min="243" max="243" width="14.1640625" style="35" customWidth="1"/>
    <col min="244" max="247" width="16" style="35" customWidth="1"/>
    <col min="248" max="462" width="10.6640625" style="35"/>
    <col min="463" max="463" width="3.1640625" style="35" bestFit="1" customWidth="1"/>
    <col min="464" max="464" width="23.1640625" style="35" bestFit="1" customWidth="1"/>
    <col min="465" max="465" width="21" style="35" customWidth="1"/>
    <col min="466" max="466" width="22" style="35" bestFit="1" customWidth="1"/>
    <col min="467" max="467" width="13.83203125" style="35" customWidth="1"/>
    <col min="468" max="468" width="16" style="35" bestFit="1" customWidth="1"/>
    <col min="469" max="469" width="35.6640625" style="35" bestFit="1" customWidth="1"/>
    <col min="470" max="470" width="10.83203125" style="35" customWidth="1"/>
    <col min="471" max="471" width="8.33203125" style="35" customWidth="1"/>
    <col min="472" max="472" width="13" style="35" customWidth="1"/>
    <col min="473" max="473" width="11" style="35" customWidth="1"/>
    <col min="474" max="474" width="9.83203125" style="35" customWidth="1"/>
    <col min="475" max="475" width="12.33203125" style="35" customWidth="1"/>
    <col min="476" max="476" width="15.33203125" style="35" customWidth="1"/>
    <col min="477" max="477" width="11.33203125" style="35" customWidth="1"/>
    <col min="478" max="478" width="16" style="35" customWidth="1"/>
    <col min="479" max="479" width="11.83203125" style="35" customWidth="1"/>
    <col min="480" max="480" width="10.83203125" style="35" customWidth="1"/>
    <col min="481" max="481" width="13.1640625" style="35" customWidth="1"/>
    <col min="482" max="482" width="13.6640625" style="35" customWidth="1"/>
    <col min="483" max="483" width="10.1640625" style="35" customWidth="1"/>
    <col min="484" max="484" width="16" style="35" customWidth="1"/>
    <col min="485" max="485" width="10.5" style="35" customWidth="1"/>
    <col min="486" max="486" width="11.83203125" style="35" customWidth="1"/>
    <col min="487" max="487" width="15.33203125" style="35" customWidth="1"/>
    <col min="488" max="488" width="12.5" style="35" customWidth="1"/>
    <col min="489" max="489" width="9.1640625" style="35" customWidth="1"/>
    <col min="490" max="490" width="16" style="35" customWidth="1"/>
    <col min="491" max="491" width="14.1640625" style="35" customWidth="1"/>
    <col min="492" max="492" width="15.1640625" style="35" customWidth="1"/>
    <col min="493" max="493" width="14.1640625" style="35" customWidth="1"/>
    <col min="494" max="494" width="12.6640625" style="35" customWidth="1"/>
    <col min="495" max="495" width="16" style="35" customWidth="1"/>
    <col min="496" max="496" width="11" style="35" customWidth="1"/>
    <col min="497" max="497" width="14.1640625" style="35" customWidth="1"/>
    <col min="498" max="498" width="14.5" style="35" customWidth="1"/>
    <col min="499" max="499" width="14.1640625" style="35" customWidth="1"/>
    <col min="500" max="503" width="16" style="35" customWidth="1"/>
    <col min="504" max="718" width="10.6640625" style="35"/>
    <col min="719" max="719" width="3.1640625" style="35" bestFit="1" customWidth="1"/>
    <col min="720" max="720" width="23.1640625" style="35" bestFit="1" customWidth="1"/>
    <col min="721" max="721" width="21" style="35" customWidth="1"/>
    <col min="722" max="722" width="22" style="35" bestFit="1" customWidth="1"/>
    <col min="723" max="723" width="13.83203125" style="35" customWidth="1"/>
    <col min="724" max="724" width="16" style="35" bestFit="1" customWidth="1"/>
    <col min="725" max="725" width="35.6640625" style="35" bestFit="1" customWidth="1"/>
    <col min="726" max="726" width="10.83203125" style="35" customWidth="1"/>
    <col min="727" max="727" width="8.33203125" style="35" customWidth="1"/>
    <col min="728" max="728" width="13" style="35" customWidth="1"/>
    <col min="729" max="729" width="11" style="35" customWidth="1"/>
    <col min="730" max="730" width="9.83203125" style="35" customWidth="1"/>
    <col min="731" max="731" width="12.33203125" style="35" customWidth="1"/>
    <col min="732" max="732" width="15.33203125" style="35" customWidth="1"/>
    <col min="733" max="733" width="11.33203125" style="35" customWidth="1"/>
    <col min="734" max="734" width="16" style="35" customWidth="1"/>
    <col min="735" max="735" width="11.83203125" style="35" customWidth="1"/>
    <col min="736" max="736" width="10.83203125" style="35" customWidth="1"/>
    <col min="737" max="737" width="13.1640625" style="35" customWidth="1"/>
    <col min="738" max="738" width="13.6640625" style="35" customWidth="1"/>
    <col min="739" max="739" width="10.1640625" style="35" customWidth="1"/>
    <col min="740" max="740" width="16" style="35" customWidth="1"/>
    <col min="741" max="741" width="10.5" style="35" customWidth="1"/>
    <col min="742" max="742" width="11.83203125" style="35" customWidth="1"/>
    <col min="743" max="743" width="15.33203125" style="35" customWidth="1"/>
    <col min="744" max="744" width="12.5" style="35" customWidth="1"/>
    <col min="745" max="745" width="9.1640625" style="35" customWidth="1"/>
    <col min="746" max="746" width="16" style="35" customWidth="1"/>
    <col min="747" max="747" width="14.1640625" style="35" customWidth="1"/>
    <col min="748" max="748" width="15.1640625" style="35" customWidth="1"/>
    <col min="749" max="749" width="14.1640625" style="35" customWidth="1"/>
    <col min="750" max="750" width="12.6640625" style="35" customWidth="1"/>
    <col min="751" max="751" width="16" style="35" customWidth="1"/>
    <col min="752" max="752" width="11" style="35" customWidth="1"/>
    <col min="753" max="753" width="14.1640625" style="35" customWidth="1"/>
    <col min="754" max="754" width="14.5" style="35" customWidth="1"/>
    <col min="755" max="755" width="14.1640625" style="35" customWidth="1"/>
    <col min="756" max="759" width="16" style="35" customWidth="1"/>
    <col min="760" max="974" width="10.6640625" style="35"/>
    <col min="975" max="975" width="3.1640625" style="35" bestFit="1" customWidth="1"/>
    <col min="976" max="976" width="23.1640625" style="35" bestFit="1" customWidth="1"/>
    <col min="977" max="977" width="21" style="35" customWidth="1"/>
    <col min="978" max="978" width="22" style="35" bestFit="1" customWidth="1"/>
    <col min="979" max="979" width="13.83203125" style="35" customWidth="1"/>
    <col min="980" max="980" width="16" style="35" bestFit="1" customWidth="1"/>
    <col min="981" max="981" width="35.6640625" style="35" bestFit="1" customWidth="1"/>
    <col min="982" max="982" width="10.83203125" style="35" customWidth="1"/>
    <col min="983" max="983" width="8.33203125" style="35" customWidth="1"/>
    <col min="984" max="984" width="13" style="35" customWidth="1"/>
    <col min="985" max="985" width="11" style="35" customWidth="1"/>
    <col min="986" max="986" width="9.83203125" style="35" customWidth="1"/>
    <col min="987" max="987" width="12.33203125" style="35" customWidth="1"/>
    <col min="988" max="988" width="15.33203125" style="35" customWidth="1"/>
    <col min="989" max="989" width="11.33203125" style="35" customWidth="1"/>
    <col min="990" max="990" width="16" style="35" customWidth="1"/>
    <col min="991" max="991" width="11.83203125" style="35" customWidth="1"/>
    <col min="992" max="992" width="10.83203125" style="35" customWidth="1"/>
    <col min="993" max="993" width="13.1640625" style="35" customWidth="1"/>
    <col min="994" max="994" width="13.6640625" style="35" customWidth="1"/>
    <col min="995" max="995" width="10.1640625" style="35" customWidth="1"/>
    <col min="996" max="996" width="16" style="35" customWidth="1"/>
    <col min="997" max="997" width="10.5" style="35" customWidth="1"/>
    <col min="998" max="998" width="11.83203125" style="35" customWidth="1"/>
    <col min="999" max="999" width="15.33203125" style="35" customWidth="1"/>
    <col min="1000" max="1000" width="12.5" style="35" customWidth="1"/>
    <col min="1001" max="1001" width="9.1640625" style="35" customWidth="1"/>
    <col min="1002" max="1002" width="16" style="35" customWidth="1"/>
    <col min="1003" max="1003" width="14.1640625" style="35" customWidth="1"/>
    <col min="1004" max="1004" width="15.1640625" style="35" customWidth="1"/>
    <col min="1005" max="1005" width="14.1640625" style="35" customWidth="1"/>
    <col min="1006" max="1006" width="12.6640625" style="35" customWidth="1"/>
    <col min="1007" max="1007" width="16" style="35" customWidth="1"/>
    <col min="1008" max="1008" width="11" style="35" customWidth="1"/>
    <col min="1009" max="1009" width="14.1640625" style="35" customWidth="1"/>
    <col min="1010" max="1010" width="14.5" style="35" customWidth="1"/>
    <col min="1011" max="1011" width="14.1640625" style="35" customWidth="1"/>
    <col min="1012" max="1015" width="16" style="35" customWidth="1"/>
    <col min="1016" max="1230" width="10.6640625" style="35"/>
    <col min="1231" max="1231" width="3.1640625" style="35" bestFit="1" customWidth="1"/>
    <col min="1232" max="1232" width="23.1640625" style="35" bestFit="1" customWidth="1"/>
    <col min="1233" max="1233" width="21" style="35" customWidth="1"/>
    <col min="1234" max="1234" width="22" style="35" bestFit="1" customWidth="1"/>
    <col min="1235" max="1235" width="13.83203125" style="35" customWidth="1"/>
    <col min="1236" max="1236" width="16" style="35" bestFit="1" customWidth="1"/>
    <col min="1237" max="1237" width="35.6640625" style="35" bestFit="1" customWidth="1"/>
    <col min="1238" max="1238" width="10.83203125" style="35" customWidth="1"/>
    <col min="1239" max="1239" width="8.33203125" style="35" customWidth="1"/>
    <col min="1240" max="1240" width="13" style="35" customWidth="1"/>
    <col min="1241" max="1241" width="11" style="35" customWidth="1"/>
    <col min="1242" max="1242" width="9.83203125" style="35" customWidth="1"/>
    <col min="1243" max="1243" width="12.33203125" style="35" customWidth="1"/>
    <col min="1244" max="1244" width="15.33203125" style="35" customWidth="1"/>
    <col min="1245" max="1245" width="11.33203125" style="35" customWidth="1"/>
    <col min="1246" max="1246" width="16" style="35" customWidth="1"/>
    <col min="1247" max="1247" width="11.83203125" style="35" customWidth="1"/>
    <col min="1248" max="1248" width="10.83203125" style="35" customWidth="1"/>
    <col min="1249" max="1249" width="13.1640625" style="35" customWidth="1"/>
    <col min="1250" max="1250" width="13.6640625" style="35" customWidth="1"/>
    <col min="1251" max="1251" width="10.1640625" style="35" customWidth="1"/>
    <col min="1252" max="1252" width="16" style="35" customWidth="1"/>
    <col min="1253" max="1253" width="10.5" style="35" customWidth="1"/>
    <col min="1254" max="1254" width="11.83203125" style="35" customWidth="1"/>
    <col min="1255" max="1255" width="15.33203125" style="35" customWidth="1"/>
    <col min="1256" max="1256" width="12.5" style="35" customWidth="1"/>
    <col min="1257" max="1257" width="9.1640625" style="35" customWidth="1"/>
    <col min="1258" max="1258" width="16" style="35" customWidth="1"/>
    <col min="1259" max="1259" width="14.1640625" style="35" customWidth="1"/>
    <col min="1260" max="1260" width="15.1640625" style="35" customWidth="1"/>
    <col min="1261" max="1261" width="14.1640625" style="35" customWidth="1"/>
    <col min="1262" max="1262" width="12.6640625" style="35" customWidth="1"/>
    <col min="1263" max="1263" width="16" style="35" customWidth="1"/>
    <col min="1264" max="1264" width="11" style="35" customWidth="1"/>
    <col min="1265" max="1265" width="14.1640625" style="35" customWidth="1"/>
    <col min="1266" max="1266" width="14.5" style="35" customWidth="1"/>
    <col min="1267" max="1267" width="14.1640625" style="35" customWidth="1"/>
    <col min="1268" max="1271" width="16" style="35" customWidth="1"/>
    <col min="1272" max="1486" width="10.6640625" style="35"/>
    <col min="1487" max="1487" width="3.1640625" style="35" bestFit="1" customWidth="1"/>
    <col min="1488" max="1488" width="23.1640625" style="35" bestFit="1" customWidth="1"/>
    <col min="1489" max="1489" width="21" style="35" customWidth="1"/>
    <col min="1490" max="1490" width="22" style="35" bestFit="1" customWidth="1"/>
    <col min="1491" max="1491" width="13.83203125" style="35" customWidth="1"/>
    <col min="1492" max="1492" width="16" style="35" bestFit="1" customWidth="1"/>
    <col min="1493" max="1493" width="35.6640625" style="35" bestFit="1" customWidth="1"/>
    <col min="1494" max="1494" width="10.83203125" style="35" customWidth="1"/>
    <col min="1495" max="1495" width="8.33203125" style="35" customWidth="1"/>
    <col min="1496" max="1496" width="13" style="35" customWidth="1"/>
    <col min="1497" max="1497" width="11" style="35" customWidth="1"/>
    <col min="1498" max="1498" width="9.83203125" style="35" customWidth="1"/>
    <col min="1499" max="1499" width="12.33203125" style="35" customWidth="1"/>
    <col min="1500" max="1500" width="15.33203125" style="35" customWidth="1"/>
    <col min="1501" max="1501" width="11.33203125" style="35" customWidth="1"/>
    <col min="1502" max="1502" width="16" style="35" customWidth="1"/>
    <col min="1503" max="1503" width="11.83203125" style="35" customWidth="1"/>
    <col min="1504" max="1504" width="10.83203125" style="35" customWidth="1"/>
    <col min="1505" max="1505" width="13.1640625" style="35" customWidth="1"/>
    <col min="1506" max="1506" width="13.6640625" style="35" customWidth="1"/>
    <col min="1507" max="1507" width="10.1640625" style="35" customWidth="1"/>
    <col min="1508" max="1508" width="16" style="35" customWidth="1"/>
    <col min="1509" max="1509" width="10.5" style="35" customWidth="1"/>
    <col min="1510" max="1510" width="11.83203125" style="35" customWidth="1"/>
    <col min="1511" max="1511" width="15.33203125" style="35" customWidth="1"/>
    <col min="1512" max="1512" width="12.5" style="35" customWidth="1"/>
    <col min="1513" max="1513" width="9.1640625" style="35" customWidth="1"/>
    <col min="1514" max="1514" width="16" style="35" customWidth="1"/>
    <col min="1515" max="1515" width="14.1640625" style="35" customWidth="1"/>
    <col min="1516" max="1516" width="15.1640625" style="35" customWidth="1"/>
    <col min="1517" max="1517" width="14.1640625" style="35" customWidth="1"/>
    <col min="1518" max="1518" width="12.6640625" style="35" customWidth="1"/>
    <col min="1519" max="1519" width="16" style="35" customWidth="1"/>
    <col min="1520" max="1520" width="11" style="35" customWidth="1"/>
    <col min="1521" max="1521" width="14.1640625" style="35" customWidth="1"/>
    <col min="1522" max="1522" width="14.5" style="35" customWidth="1"/>
    <col min="1523" max="1523" width="14.1640625" style="35" customWidth="1"/>
    <col min="1524" max="1527" width="16" style="35" customWidth="1"/>
    <col min="1528" max="1742" width="10.6640625" style="35"/>
    <col min="1743" max="1743" width="3.1640625" style="35" bestFit="1" customWidth="1"/>
    <col min="1744" max="1744" width="23.1640625" style="35" bestFit="1" customWidth="1"/>
    <col min="1745" max="1745" width="21" style="35" customWidth="1"/>
    <col min="1746" max="1746" width="22" style="35" bestFit="1" customWidth="1"/>
    <col min="1747" max="1747" width="13.83203125" style="35" customWidth="1"/>
    <col min="1748" max="1748" width="16" style="35" bestFit="1" customWidth="1"/>
    <col min="1749" max="1749" width="35.6640625" style="35" bestFit="1" customWidth="1"/>
    <col min="1750" max="1750" width="10.83203125" style="35" customWidth="1"/>
    <col min="1751" max="1751" width="8.33203125" style="35" customWidth="1"/>
    <col min="1752" max="1752" width="13" style="35" customWidth="1"/>
    <col min="1753" max="1753" width="11" style="35" customWidth="1"/>
    <col min="1754" max="1754" width="9.83203125" style="35" customWidth="1"/>
    <col min="1755" max="1755" width="12.33203125" style="35" customWidth="1"/>
    <col min="1756" max="1756" width="15.33203125" style="35" customWidth="1"/>
    <col min="1757" max="1757" width="11.33203125" style="35" customWidth="1"/>
    <col min="1758" max="1758" width="16" style="35" customWidth="1"/>
    <col min="1759" max="1759" width="11.83203125" style="35" customWidth="1"/>
    <col min="1760" max="1760" width="10.83203125" style="35" customWidth="1"/>
    <col min="1761" max="1761" width="13.1640625" style="35" customWidth="1"/>
    <col min="1762" max="1762" width="13.6640625" style="35" customWidth="1"/>
    <col min="1763" max="1763" width="10.1640625" style="35" customWidth="1"/>
    <col min="1764" max="1764" width="16" style="35" customWidth="1"/>
    <col min="1765" max="1765" width="10.5" style="35" customWidth="1"/>
    <col min="1766" max="1766" width="11.83203125" style="35" customWidth="1"/>
    <col min="1767" max="1767" width="15.33203125" style="35" customWidth="1"/>
    <col min="1768" max="1768" width="12.5" style="35" customWidth="1"/>
    <col min="1769" max="1769" width="9.1640625" style="35" customWidth="1"/>
    <col min="1770" max="1770" width="16" style="35" customWidth="1"/>
    <col min="1771" max="1771" width="14.1640625" style="35" customWidth="1"/>
    <col min="1772" max="1772" width="15.1640625" style="35" customWidth="1"/>
    <col min="1773" max="1773" width="14.1640625" style="35" customWidth="1"/>
    <col min="1774" max="1774" width="12.6640625" style="35" customWidth="1"/>
    <col min="1775" max="1775" width="16" style="35" customWidth="1"/>
    <col min="1776" max="1776" width="11" style="35" customWidth="1"/>
    <col min="1777" max="1777" width="14.1640625" style="35" customWidth="1"/>
    <col min="1778" max="1778" width="14.5" style="35" customWidth="1"/>
    <col min="1779" max="1779" width="14.1640625" style="35" customWidth="1"/>
    <col min="1780" max="1783" width="16" style="35" customWidth="1"/>
    <col min="1784" max="1998" width="10.6640625" style="35"/>
    <col min="1999" max="1999" width="3.1640625" style="35" bestFit="1" customWidth="1"/>
    <col min="2000" max="2000" width="23.1640625" style="35" bestFit="1" customWidth="1"/>
    <col min="2001" max="2001" width="21" style="35" customWidth="1"/>
    <col min="2002" max="2002" width="22" style="35" bestFit="1" customWidth="1"/>
    <col min="2003" max="2003" width="13.83203125" style="35" customWidth="1"/>
    <col min="2004" max="2004" width="16" style="35" bestFit="1" customWidth="1"/>
    <col min="2005" max="2005" width="35.6640625" style="35" bestFit="1" customWidth="1"/>
    <col min="2006" max="2006" width="10.83203125" style="35" customWidth="1"/>
    <col min="2007" max="2007" width="8.33203125" style="35" customWidth="1"/>
    <col min="2008" max="2008" width="13" style="35" customWidth="1"/>
    <col min="2009" max="2009" width="11" style="35" customWidth="1"/>
    <col min="2010" max="2010" width="9.83203125" style="35" customWidth="1"/>
    <col min="2011" max="2011" width="12.33203125" style="35" customWidth="1"/>
    <col min="2012" max="2012" width="15.33203125" style="35" customWidth="1"/>
    <col min="2013" max="2013" width="11.33203125" style="35" customWidth="1"/>
    <col min="2014" max="2014" width="16" style="35" customWidth="1"/>
    <col min="2015" max="2015" width="11.83203125" style="35" customWidth="1"/>
    <col min="2016" max="2016" width="10.83203125" style="35" customWidth="1"/>
    <col min="2017" max="2017" width="13.1640625" style="35" customWidth="1"/>
    <col min="2018" max="2018" width="13.6640625" style="35" customWidth="1"/>
    <col min="2019" max="2019" width="10.1640625" style="35" customWidth="1"/>
    <col min="2020" max="2020" width="16" style="35" customWidth="1"/>
    <col min="2021" max="2021" width="10.5" style="35" customWidth="1"/>
    <col min="2022" max="2022" width="11.83203125" style="35" customWidth="1"/>
    <col min="2023" max="2023" width="15.33203125" style="35" customWidth="1"/>
    <col min="2024" max="2024" width="12.5" style="35" customWidth="1"/>
    <col min="2025" max="2025" width="9.1640625" style="35" customWidth="1"/>
    <col min="2026" max="2026" width="16" style="35" customWidth="1"/>
    <col min="2027" max="2027" width="14.1640625" style="35" customWidth="1"/>
    <col min="2028" max="2028" width="15.1640625" style="35" customWidth="1"/>
    <col min="2029" max="2029" width="14.1640625" style="35" customWidth="1"/>
    <col min="2030" max="2030" width="12.6640625" style="35" customWidth="1"/>
    <col min="2031" max="2031" width="16" style="35" customWidth="1"/>
    <col min="2032" max="2032" width="11" style="35" customWidth="1"/>
    <col min="2033" max="2033" width="14.1640625" style="35" customWidth="1"/>
    <col min="2034" max="2034" width="14.5" style="35" customWidth="1"/>
    <col min="2035" max="2035" width="14.1640625" style="35" customWidth="1"/>
    <col min="2036" max="2039" width="16" style="35" customWidth="1"/>
    <col min="2040" max="2254" width="10.6640625" style="35"/>
    <col min="2255" max="2255" width="3.1640625" style="35" bestFit="1" customWidth="1"/>
    <col min="2256" max="2256" width="23.1640625" style="35" bestFit="1" customWidth="1"/>
    <col min="2257" max="2257" width="21" style="35" customWidth="1"/>
    <col min="2258" max="2258" width="22" style="35" bestFit="1" customWidth="1"/>
    <col min="2259" max="2259" width="13.83203125" style="35" customWidth="1"/>
    <col min="2260" max="2260" width="16" style="35" bestFit="1" customWidth="1"/>
    <col min="2261" max="2261" width="35.6640625" style="35" bestFit="1" customWidth="1"/>
    <col min="2262" max="2262" width="10.83203125" style="35" customWidth="1"/>
    <col min="2263" max="2263" width="8.33203125" style="35" customWidth="1"/>
    <col min="2264" max="2264" width="13" style="35" customWidth="1"/>
    <col min="2265" max="2265" width="11" style="35" customWidth="1"/>
    <col min="2266" max="2266" width="9.83203125" style="35" customWidth="1"/>
    <col min="2267" max="2267" width="12.33203125" style="35" customWidth="1"/>
    <col min="2268" max="2268" width="15.33203125" style="35" customWidth="1"/>
    <col min="2269" max="2269" width="11.33203125" style="35" customWidth="1"/>
    <col min="2270" max="2270" width="16" style="35" customWidth="1"/>
    <col min="2271" max="2271" width="11.83203125" style="35" customWidth="1"/>
    <col min="2272" max="2272" width="10.83203125" style="35" customWidth="1"/>
    <col min="2273" max="2273" width="13.1640625" style="35" customWidth="1"/>
    <col min="2274" max="2274" width="13.6640625" style="35" customWidth="1"/>
    <col min="2275" max="2275" width="10.1640625" style="35" customWidth="1"/>
    <col min="2276" max="2276" width="16" style="35" customWidth="1"/>
    <col min="2277" max="2277" width="10.5" style="35" customWidth="1"/>
    <col min="2278" max="2278" width="11.83203125" style="35" customWidth="1"/>
    <col min="2279" max="2279" width="15.33203125" style="35" customWidth="1"/>
    <col min="2280" max="2280" width="12.5" style="35" customWidth="1"/>
    <col min="2281" max="2281" width="9.1640625" style="35" customWidth="1"/>
    <col min="2282" max="2282" width="16" style="35" customWidth="1"/>
    <col min="2283" max="2283" width="14.1640625" style="35" customWidth="1"/>
    <col min="2284" max="2284" width="15.1640625" style="35" customWidth="1"/>
    <col min="2285" max="2285" width="14.1640625" style="35" customWidth="1"/>
    <col min="2286" max="2286" width="12.6640625" style="35" customWidth="1"/>
    <col min="2287" max="2287" width="16" style="35" customWidth="1"/>
    <col min="2288" max="2288" width="11" style="35" customWidth="1"/>
    <col min="2289" max="2289" width="14.1640625" style="35" customWidth="1"/>
    <col min="2290" max="2290" width="14.5" style="35" customWidth="1"/>
    <col min="2291" max="2291" width="14.1640625" style="35" customWidth="1"/>
    <col min="2292" max="2295" width="16" style="35" customWidth="1"/>
    <col min="2296" max="2510" width="10.6640625" style="35"/>
    <col min="2511" max="2511" width="3.1640625" style="35" bestFit="1" customWidth="1"/>
    <col min="2512" max="2512" width="23.1640625" style="35" bestFit="1" customWidth="1"/>
    <col min="2513" max="2513" width="21" style="35" customWidth="1"/>
    <col min="2514" max="2514" width="22" style="35" bestFit="1" customWidth="1"/>
    <col min="2515" max="2515" width="13.83203125" style="35" customWidth="1"/>
    <col min="2516" max="2516" width="16" style="35" bestFit="1" customWidth="1"/>
    <col min="2517" max="2517" width="35.6640625" style="35" bestFit="1" customWidth="1"/>
    <col min="2518" max="2518" width="10.83203125" style="35" customWidth="1"/>
    <col min="2519" max="2519" width="8.33203125" style="35" customWidth="1"/>
    <col min="2520" max="2520" width="13" style="35" customWidth="1"/>
    <col min="2521" max="2521" width="11" style="35" customWidth="1"/>
    <col min="2522" max="2522" width="9.83203125" style="35" customWidth="1"/>
    <col min="2523" max="2523" width="12.33203125" style="35" customWidth="1"/>
    <col min="2524" max="2524" width="15.33203125" style="35" customWidth="1"/>
    <col min="2525" max="2525" width="11.33203125" style="35" customWidth="1"/>
    <col min="2526" max="2526" width="16" style="35" customWidth="1"/>
    <col min="2527" max="2527" width="11.83203125" style="35" customWidth="1"/>
    <col min="2528" max="2528" width="10.83203125" style="35" customWidth="1"/>
    <col min="2529" max="2529" width="13.1640625" style="35" customWidth="1"/>
    <col min="2530" max="2530" width="13.6640625" style="35" customWidth="1"/>
    <col min="2531" max="2531" width="10.1640625" style="35" customWidth="1"/>
    <col min="2532" max="2532" width="16" style="35" customWidth="1"/>
    <col min="2533" max="2533" width="10.5" style="35" customWidth="1"/>
    <col min="2534" max="2534" width="11.83203125" style="35" customWidth="1"/>
    <col min="2535" max="2535" width="15.33203125" style="35" customWidth="1"/>
    <col min="2536" max="2536" width="12.5" style="35" customWidth="1"/>
    <col min="2537" max="2537" width="9.1640625" style="35" customWidth="1"/>
    <col min="2538" max="2538" width="16" style="35" customWidth="1"/>
    <col min="2539" max="2539" width="14.1640625" style="35" customWidth="1"/>
    <col min="2540" max="2540" width="15.1640625" style="35" customWidth="1"/>
    <col min="2541" max="2541" width="14.1640625" style="35" customWidth="1"/>
    <col min="2542" max="2542" width="12.6640625" style="35" customWidth="1"/>
    <col min="2543" max="2543" width="16" style="35" customWidth="1"/>
    <col min="2544" max="2544" width="11" style="35" customWidth="1"/>
    <col min="2545" max="2545" width="14.1640625" style="35" customWidth="1"/>
    <col min="2546" max="2546" width="14.5" style="35" customWidth="1"/>
    <col min="2547" max="2547" width="14.1640625" style="35" customWidth="1"/>
    <col min="2548" max="2551" width="16" style="35" customWidth="1"/>
    <col min="2552" max="2766" width="10.6640625" style="35"/>
    <col min="2767" max="2767" width="3.1640625" style="35" bestFit="1" customWidth="1"/>
    <col min="2768" max="2768" width="23.1640625" style="35" bestFit="1" customWidth="1"/>
    <col min="2769" max="2769" width="21" style="35" customWidth="1"/>
    <col min="2770" max="2770" width="22" style="35" bestFit="1" customWidth="1"/>
    <col min="2771" max="2771" width="13.83203125" style="35" customWidth="1"/>
    <col min="2772" max="2772" width="16" style="35" bestFit="1" customWidth="1"/>
    <col min="2773" max="2773" width="35.6640625" style="35" bestFit="1" customWidth="1"/>
    <col min="2774" max="2774" width="10.83203125" style="35" customWidth="1"/>
    <col min="2775" max="2775" width="8.33203125" style="35" customWidth="1"/>
    <col min="2776" max="2776" width="13" style="35" customWidth="1"/>
    <col min="2777" max="2777" width="11" style="35" customWidth="1"/>
    <col min="2778" max="2778" width="9.83203125" style="35" customWidth="1"/>
    <col min="2779" max="2779" width="12.33203125" style="35" customWidth="1"/>
    <col min="2780" max="2780" width="15.33203125" style="35" customWidth="1"/>
    <col min="2781" max="2781" width="11.33203125" style="35" customWidth="1"/>
    <col min="2782" max="2782" width="16" style="35" customWidth="1"/>
    <col min="2783" max="2783" width="11.83203125" style="35" customWidth="1"/>
    <col min="2784" max="2784" width="10.83203125" style="35" customWidth="1"/>
    <col min="2785" max="2785" width="13.1640625" style="35" customWidth="1"/>
    <col min="2786" max="2786" width="13.6640625" style="35" customWidth="1"/>
    <col min="2787" max="2787" width="10.1640625" style="35" customWidth="1"/>
    <col min="2788" max="2788" width="16" style="35" customWidth="1"/>
    <col min="2789" max="2789" width="10.5" style="35" customWidth="1"/>
    <col min="2790" max="2790" width="11.83203125" style="35" customWidth="1"/>
    <col min="2791" max="2791" width="15.33203125" style="35" customWidth="1"/>
    <col min="2792" max="2792" width="12.5" style="35" customWidth="1"/>
    <col min="2793" max="2793" width="9.1640625" style="35" customWidth="1"/>
    <col min="2794" max="2794" width="16" style="35" customWidth="1"/>
    <col min="2795" max="2795" width="14.1640625" style="35" customWidth="1"/>
    <col min="2796" max="2796" width="15.1640625" style="35" customWidth="1"/>
    <col min="2797" max="2797" width="14.1640625" style="35" customWidth="1"/>
    <col min="2798" max="2798" width="12.6640625" style="35" customWidth="1"/>
    <col min="2799" max="2799" width="16" style="35" customWidth="1"/>
    <col min="2800" max="2800" width="11" style="35" customWidth="1"/>
    <col min="2801" max="2801" width="14.1640625" style="35" customWidth="1"/>
    <col min="2802" max="2802" width="14.5" style="35" customWidth="1"/>
    <col min="2803" max="2803" width="14.1640625" style="35" customWidth="1"/>
    <col min="2804" max="2807" width="16" style="35" customWidth="1"/>
    <col min="2808" max="3022" width="10.6640625" style="35"/>
    <col min="3023" max="3023" width="3.1640625" style="35" bestFit="1" customWidth="1"/>
    <col min="3024" max="3024" width="23.1640625" style="35" bestFit="1" customWidth="1"/>
    <col min="3025" max="3025" width="21" style="35" customWidth="1"/>
    <col min="3026" max="3026" width="22" style="35" bestFit="1" customWidth="1"/>
    <col min="3027" max="3027" width="13.83203125" style="35" customWidth="1"/>
    <col min="3028" max="3028" width="16" style="35" bestFit="1" customWidth="1"/>
    <col min="3029" max="3029" width="35.6640625" style="35" bestFit="1" customWidth="1"/>
    <col min="3030" max="3030" width="10.83203125" style="35" customWidth="1"/>
    <col min="3031" max="3031" width="8.33203125" style="35" customWidth="1"/>
    <col min="3032" max="3032" width="13" style="35" customWidth="1"/>
    <col min="3033" max="3033" width="11" style="35" customWidth="1"/>
    <col min="3034" max="3034" width="9.83203125" style="35" customWidth="1"/>
    <col min="3035" max="3035" width="12.33203125" style="35" customWidth="1"/>
    <col min="3036" max="3036" width="15.33203125" style="35" customWidth="1"/>
    <col min="3037" max="3037" width="11.33203125" style="35" customWidth="1"/>
    <col min="3038" max="3038" width="16" style="35" customWidth="1"/>
    <col min="3039" max="3039" width="11.83203125" style="35" customWidth="1"/>
    <col min="3040" max="3040" width="10.83203125" style="35" customWidth="1"/>
    <col min="3041" max="3041" width="13.1640625" style="35" customWidth="1"/>
    <col min="3042" max="3042" width="13.6640625" style="35" customWidth="1"/>
    <col min="3043" max="3043" width="10.1640625" style="35" customWidth="1"/>
    <col min="3044" max="3044" width="16" style="35" customWidth="1"/>
    <col min="3045" max="3045" width="10.5" style="35" customWidth="1"/>
    <col min="3046" max="3046" width="11.83203125" style="35" customWidth="1"/>
    <col min="3047" max="3047" width="15.33203125" style="35" customWidth="1"/>
    <col min="3048" max="3048" width="12.5" style="35" customWidth="1"/>
    <col min="3049" max="3049" width="9.1640625" style="35" customWidth="1"/>
    <col min="3050" max="3050" width="16" style="35" customWidth="1"/>
    <col min="3051" max="3051" width="14.1640625" style="35" customWidth="1"/>
    <col min="3052" max="3052" width="15.1640625" style="35" customWidth="1"/>
    <col min="3053" max="3053" width="14.1640625" style="35" customWidth="1"/>
    <col min="3054" max="3054" width="12.6640625" style="35" customWidth="1"/>
    <col min="3055" max="3055" width="16" style="35" customWidth="1"/>
    <col min="3056" max="3056" width="11" style="35" customWidth="1"/>
    <col min="3057" max="3057" width="14.1640625" style="35" customWidth="1"/>
    <col min="3058" max="3058" width="14.5" style="35" customWidth="1"/>
    <col min="3059" max="3059" width="14.1640625" style="35" customWidth="1"/>
    <col min="3060" max="3063" width="16" style="35" customWidth="1"/>
    <col min="3064" max="3278" width="10.6640625" style="35"/>
    <col min="3279" max="3279" width="3.1640625" style="35" bestFit="1" customWidth="1"/>
    <col min="3280" max="3280" width="23.1640625" style="35" bestFit="1" customWidth="1"/>
    <col min="3281" max="3281" width="21" style="35" customWidth="1"/>
    <col min="3282" max="3282" width="22" style="35" bestFit="1" customWidth="1"/>
    <col min="3283" max="3283" width="13.83203125" style="35" customWidth="1"/>
    <col min="3284" max="3284" width="16" style="35" bestFit="1" customWidth="1"/>
    <col min="3285" max="3285" width="35.6640625" style="35" bestFit="1" customWidth="1"/>
    <col min="3286" max="3286" width="10.83203125" style="35" customWidth="1"/>
    <col min="3287" max="3287" width="8.33203125" style="35" customWidth="1"/>
    <col min="3288" max="3288" width="13" style="35" customWidth="1"/>
    <col min="3289" max="3289" width="11" style="35" customWidth="1"/>
    <col min="3290" max="3290" width="9.83203125" style="35" customWidth="1"/>
    <col min="3291" max="3291" width="12.33203125" style="35" customWidth="1"/>
    <col min="3292" max="3292" width="15.33203125" style="35" customWidth="1"/>
    <col min="3293" max="3293" width="11.33203125" style="35" customWidth="1"/>
    <col min="3294" max="3294" width="16" style="35" customWidth="1"/>
    <col min="3295" max="3295" width="11.83203125" style="35" customWidth="1"/>
    <col min="3296" max="3296" width="10.83203125" style="35" customWidth="1"/>
    <col min="3297" max="3297" width="13.1640625" style="35" customWidth="1"/>
    <col min="3298" max="3298" width="13.6640625" style="35" customWidth="1"/>
    <col min="3299" max="3299" width="10.1640625" style="35" customWidth="1"/>
    <col min="3300" max="3300" width="16" style="35" customWidth="1"/>
    <col min="3301" max="3301" width="10.5" style="35" customWidth="1"/>
    <col min="3302" max="3302" width="11.83203125" style="35" customWidth="1"/>
    <col min="3303" max="3303" width="15.33203125" style="35" customWidth="1"/>
    <col min="3304" max="3304" width="12.5" style="35" customWidth="1"/>
    <col min="3305" max="3305" width="9.1640625" style="35" customWidth="1"/>
    <col min="3306" max="3306" width="16" style="35" customWidth="1"/>
    <col min="3307" max="3307" width="14.1640625" style="35" customWidth="1"/>
    <col min="3308" max="3308" width="15.1640625" style="35" customWidth="1"/>
    <col min="3309" max="3309" width="14.1640625" style="35" customWidth="1"/>
    <col min="3310" max="3310" width="12.6640625" style="35" customWidth="1"/>
    <col min="3311" max="3311" width="16" style="35" customWidth="1"/>
    <col min="3312" max="3312" width="11" style="35" customWidth="1"/>
    <col min="3313" max="3313" width="14.1640625" style="35" customWidth="1"/>
    <col min="3314" max="3314" width="14.5" style="35" customWidth="1"/>
    <col min="3315" max="3315" width="14.1640625" style="35" customWidth="1"/>
    <col min="3316" max="3319" width="16" style="35" customWidth="1"/>
    <col min="3320" max="3534" width="10.6640625" style="35"/>
    <col min="3535" max="3535" width="3.1640625" style="35" bestFit="1" customWidth="1"/>
    <col min="3536" max="3536" width="23.1640625" style="35" bestFit="1" customWidth="1"/>
    <col min="3537" max="3537" width="21" style="35" customWidth="1"/>
    <col min="3538" max="3538" width="22" style="35" bestFit="1" customWidth="1"/>
    <col min="3539" max="3539" width="13.83203125" style="35" customWidth="1"/>
    <col min="3540" max="3540" width="16" style="35" bestFit="1" customWidth="1"/>
    <col min="3541" max="3541" width="35.6640625" style="35" bestFit="1" customWidth="1"/>
    <col min="3542" max="3542" width="10.83203125" style="35" customWidth="1"/>
    <col min="3543" max="3543" width="8.33203125" style="35" customWidth="1"/>
    <col min="3544" max="3544" width="13" style="35" customWidth="1"/>
    <col min="3545" max="3545" width="11" style="35" customWidth="1"/>
    <col min="3546" max="3546" width="9.83203125" style="35" customWidth="1"/>
    <col min="3547" max="3547" width="12.33203125" style="35" customWidth="1"/>
    <col min="3548" max="3548" width="15.33203125" style="35" customWidth="1"/>
    <col min="3549" max="3549" width="11.33203125" style="35" customWidth="1"/>
    <col min="3550" max="3550" width="16" style="35" customWidth="1"/>
    <col min="3551" max="3551" width="11.83203125" style="35" customWidth="1"/>
    <col min="3552" max="3552" width="10.83203125" style="35" customWidth="1"/>
    <col min="3553" max="3553" width="13.1640625" style="35" customWidth="1"/>
    <col min="3554" max="3554" width="13.6640625" style="35" customWidth="1"/>
    <col min="3555" max="3555" width="10.1640625" style="35" customWidth="1"/>
    <col min="3556" max="3556" width="16" style="35" customWidth="1"/>
    <col min="3557" max="3557" width="10.5" style="35" customWidth="1"/>
    <col min="3558" max="3558" width="11.83203125" style="35" customWidth="1"/>
    <col min="3559" max="3559" width="15.33203125" style="35" customWidth="1"/>
    <col min="3560" max="3560" width="12.5" style="35" customWidth="1"/>
    <col min="3561" max="3561" width="9.1640625" style="35" customWidth="1"/>
    <col min="3562" max="3562" width="16" style="35" customWidth="1"/>
    <col min="3563" max="3563" width="14.1640625" style="35" customWidth="1"/>
    <col min="3564" max="3564" width="15.1640625" style="35" customWidth="1"/>
    <col min="3565" max="3565" width="14.1640625" style="35" customWidth="1"/>
    <col min="3566" max="3566" width="12.6640625" style="35" customWidth="1"/>
    <col min="3567" max="3567" width="16" style="35" customWidth="1"/>
    <col min="3568" max="3568" width="11" style="35" customWidth="1"/>
    <col min="3569" max="3569" width="14.1640625" style="35" customWidth="1"/>
    <col min="3570" max="3570" width="14.5" style="35" customWidth="1"/>
    <col min="3571" max="3571" width="14.1640625" style="35" customWidth="1"/>
    <col min="3572" max="3575" width="16" style="35" customWidth="1"/>
    <col min="3576" max="3790" width="10.6640625" style="35"/>
    <col min="3791" max="3791" width="3.1640625" style="35" bestFit="1" customWidth="1"/>
    <col min="3792" max="3792" width="23.1640625" style="35" bestFit="1" customWidth="1"/>
    <col min="3793" max="3793" width="21" style="35" customWidth="1"/>
    <col min="3794" max="3794" width="22" style="35" bestFit="1" customWidth="1"/>
    <col min="3795" max="3795" width="13.83203125" style="35" customWidth="1"/>
    <col min="3796" max="3796" width="16" style="35" bestFit="1" customWidth="1"/>
    <col min="3797" max="3797" width="35.6640625" style="35" bestFit="1" customWidth="1"/>
    <col min="3798" max="3798" width="10.83203125" style="35" customWidth="1"/>
    <col min="3799" max="3799" width="8.33203125" style="35" customWidth="1"/>
    <col min="3800" max="3800" width="13" style="35" customWidth="1"/>
    <col min="3801" max="3801" width="11" style="35" customWidth="1"/>
    <col min="3802" max="3802" width="9.83203125" style="35" customWidth="1"/>
    <col min="3803" max="3803" width="12.33203125" style="35" customWidth="1"/>
    <col min="3804" max="3804" width="15.33203125" style="35" customWidth="1"/>
    <col min="3805" max="3805" width="11.33203125" style="35" customWidth="1"/>
    <col min="3806" max="3806" width="16" style="35" customWidth="1"/>
    <col min="3807" max="3807" width="11.83203125" style="35" customWidth="1"/>
    <col min="3808" max="3808" width="10.83203125" style="35" customWidth="1"/>
    <col min="3809" max="3809" width="13.1640625" style="35" customWidth="1"/>
    <col min="3810" max="3810" width="13.6640625" style="35" customWidth="1"/>
    <col min="3811" max="3811" width="10.1640625" style="35" customWidth="1"/>
    <col min="3812" max="3812" width="16" style="35" customWidth="1"/>
    <col min="3813" max="3813" width="10.5" style="35" customWidth="1"/>
    <col min="3814" max="3814" width="11.83203125" style="35" customWidth="1"/>
    <col min="3815" max="3815" width="15.33203125" style="35" customWidth="1"/>
    <col min="3816" max="3816" width="12.5" style="35" customWidth="1"/>
    <col min="3817" max="3817" width="9.1640625" style="35" customWidth="1"/>
    <col min="3818" max="3818" width="16" style="35" customWidth="1"/>
    <col min="3819" max="3819" width="14.1640625" style="35" customWidth="1"/>
    <col min="3820" max="3820" width="15.1640625" style="35" customWidth="1"/>
    <col min="3821" max="3821" width="14.1640625" style="35" customWidth="1"/>
    <col min="3822" max="3822" width="12.6640625" style="35" customWidth="1"/>
    <col min="3823" max="3823" width="16" style="35" customWidth="1"/>
    <col min="3824" max="3824" width="11" style="35" customWidth="1"/>
    <col min="3825" max="3825" width="14.1640625" style="35" customWidth="1"/>
    <col min="3826" max="3826" width="14.5" style="35" customWidth="1"/>
    <col min="3827" max="3827" width="14.1640625" style="35" customWidth="1"/>
    <col min="3828" max="3831" width="16" style="35" customWidth="1"/>
    <col min="3832" max="4046" width="10.6640625" style="35"/>
    <col min="4047" max="4047" width="3.1640625" style="35" bestFit="1" customWidth="1"/>
    <col min="4048" max="4048" width="23.1640625" style="35" bestFit="1" customWidth="1"/>
    <col min="4049" max="4049" width="21" style="35" customWidth="1"/>
    <col min="4050" max="4050" width="22" style="35" bestFit="1" customWidth="1"/>
    <col min="4051" max="4051" width="13.83203125" style="35" customWidth="1"/>
    <col min="4052" max="4052" width="16" style="35" bestFit="1" customWidth="1"/>
    <col min="4053" max="4053" width="35.6640625" style="35" bestFit="1" customWidth="1"/>
    <col min="4054" max="4054" width="10.83203125" style="35" customWidth="1"/>
    <col min="4055" max="4055" width="8.33203125" style="35" customWidth="1"/>
    <col min="4056" max="4056" width="13" style="35" customWidth="1"/>
    <col min="4057" max="4057" width="11" style="35" customWidth="1"/>
    <col min="4058" max="4058" width="9.83203125" style="35" customWidth="1"/>
    <col min="4059" max="4059" width="12.33203125" style="35" customWidth="1"/>
    <col min="4060" max="4060" width="15.33203125" style="35" customWidth="1"/>
    <col min="4061" max="4061" width="11.33203125" style="35" customWidth="1"/>
    <col min="4062" max="4062" width="16" style="35" customWidth="1"/>
    <col min="4063" max="4063" width="11.83203125" style="35" customWidth="1"/>
    <col min="4064" max="4064" width="10.83203125" style="35" customWidth="1"/>
    <col min="4065" max="4065" width="13.1640625" style="35" customWidth="1"/>
    <col min="4066" max="4066" width="13.6640625" style="35" customWidth="1"/>
    <col min="4067" max="4067" width="10.1640625" style="35" customWidth="1"/>
    <col min="4068" max="4068" width="16" style="35" customWidth="1"/>
    <col min="4069" max="4069" width="10.5" style="35" customWidth="1"/>
    <col min="4070" max="4070" width="11.83203125" style="35" customWidth="1"/>
    <col min="4071" max="4071" width="15.33203125" style="35" customWidth="1"/>
    <col min="4072" max="4072" width="12.5" style="35" customWidth="1"/>
    <col min="4073" max="4073" width="9.1640625" style="35" customWidth="1"/>
    <col min="4074" max="4074" width="16" style="35" customWidth="1"/>
    <col min="4075" max="4075" width="14.1640625" style="35" customWidth="1"/>
    <col min="4076" max="4076" width="15.1640625" style="35" customWidth="1"/>
    <col min="4077" max="4077" width="14.1640625" style="35" customWidth="1"/>
    <col min="4078" max="4078" width="12.6640625" style="35" customWidth="1"/>
    <col min="4079" max="4079" width="16" style="35" customWidth="1"/>
    <col min="4080" max="4080" width="11" style="35" customWidth="1"/>
    <col min="4081" max="4081" width="14.1640625" style="35" customWidth="1"/>
    <col min="4082" max="4082" width="14.5" style="35" customWidth="1"/>
    <col min="4083" max="4083" width="14.1640625" style="35" customWidth="1"/>
    <col min="4084" max="4087" width="16" style="35" customWidth="1"/>
    <col min="4088" max="4302" width="10.6640625" style="35"/>
    <col min="4303" max="4303" width="3.1640625" style="35" bestFit="1" customWidth="1"/>
    <col min="4304" max="4304" width="23.1640625" style="35" bestFit="1" customWidth="1"/>
    <col min="4305" max="4305" width="21" style="35" customWidth="1"/>
    <col min="4306" max="4306" width="22" style="35" bestFit="1" customWidth="1"/>
    <col min="4307" max="4307" width="13.83203125" style="35" customWidth="1"/>
    <col min="4308" max="4308" width="16" style="35" bestFit="1" customWidth="1"/>
    <col min="4309" max="4309" width="35.6640625" style="35" bestFit="1" customWidth="1"/>
    <col min="4310" max="4310" width="10.83203125" style="35" customWidth="1"/>
    <col min="4311" max="4311" width="8.33203125" style="35" customWidth="1"/>
    <col min="4312" max="4312" width="13" style="35" customWidth="1"/>
    <col min="4313" max="4313" width="11" style="35" customWidth="1"/>
    <col min="4314" max="4314" width="9.83203125" style="35" customWidth="1"/>
    <col min="4315" max="4315" width="12.33203125" style="35" customWidth="1"/>
    <col min="4316" max="4316" width="15.33203125" style="35" customWidth="1"/>
    <col min="4317" max="4317" width="11.33203125" style="35" customWidth="1"/>
    <col min="4318" max="4318" width="16" style="35" customWidth="1"/>
    <col min="4319" max="4319" width="11.83203125" style="35" customWidth="1"/>
    <col min="4320" max="4320" width="10.83203125" style="35" customWidth="1"/>
    <col min="4321" max="4321" width="13.1640625" style="35" customWidth="1"/>
    <col min="4322" max="4322" width="13.6640625" style="35" customWidth="1"/>
    <col min="4323" max="4323" width="10.1640625" style="35" customWidth="1"/>
    <col min="4324" max="4324" width="16" style="35" customWidth="1"/>
    <col min="4325" max="4325" width="10.5" style="35" customWidth="1"/>
    <col min="4326" max="4326" width="11.83203125" style="35" customWidth="1"/>
    <col min="4327" max="4327" width="15.33203125" style="35" customWidth="1"/>
    <col min="4328" max="4328" width="12.5" style="35" customWidth="1"/>
    <col min="4329" max="4329" width="9.1640625" style="35" customWidth="1"/>
    <col min="4330" max="4330" width="16" style="35" customWidth="1"/>
    <col min="4331" max="4331" width="14.1640625" style="35" customWidth="1"/>
    <col min="4332" max="4332" width="15.1640625" style="35" customWidth="1"/>
    <col min="4333" max="4333" width="14.1640625" style="35" customWidth="1"/>
    <col min="4334" max="4334" width="12.6640625" style="35" customWidth="1"/>
    <col min="4335" max="4335" width="16" style="35" customWidth="1"/>
    <col min="4336" max="4336" width="11" style="35" customWidth="1"/>
    <col min="4337" max="4337" width="14.1640625" style="35" customWidth="1"/>
    <col min="4338" max="4338" width="14.5" style="35" customWidth="1"/>
    <col min="4339" max="4339" width="14.1640625" style="35" customWidth="1"/>
    <col min="4340" max="4343" width="16" style="35" customWidth="1"/>
    <col min="4344" max="4558" width="10.6640625" style="35"/>
    <col min="4559" max="4559" width="3.1640625" style="35" bestFit="1" customWidth="1"/>
    <col min="4560" max="4560" width="23.1640625" style="35" bestFit="1" customWidth="1"/>
    <col min="4561" max="4561" width="21" style="35" customWidth="1"/>
    <col min="4562" max="4562" width="22" style="35" bestFit="1" customWidth="1"/>
    <col min="4563" max="4563" width="13.83203125" style="35" customWidth="1"/>
    <col min="4564" max="4564" width="16" style="35" bestFit="1" customWidth="1"/>
    <col min="4565" max="4565" width="35.6640625" style="35" bestFit="1" customWidth="1"/>
    <col min="4566" max="4566" width="10.83203125" style="35" customWidth="1"/>
    <col min="4567" max="4567" width="8.33203125" style="35" customWidth="1"/>
    <col min="4568" max="4568" width="13" style="35" customWidth="1"/>
    <col min="4569" max="4569" width="11" style="35" customWidth="1"/>
    <col min="4570" max="4570" width="9.83203125" style="35" customWidth="1"/>
    <col min="4571" max="4571" width="12.33203125" style="35" customWidth="1"/>
    <col min="4572" max="4572" width="15.33203125" style="35" customWidth="1"/>
    <col min="4573" max="4573" width="11.33203125" style="35" customWidth="1"/>
    <col min="4574" max="4574" width="16" style="35" customWidth="1"/>
    <col min="4575" max="4575" width="11.83203125" style="35" customWidth="1"/>
    <col min="4576" max="4576" width="10.83203125" style="35" customWidth="1"/>
    <col min="4577" max="4577" width="13.1640625" style="35" customWidth="1"/>
    <col min="4578" max="4578" width="13.6640625" style="35" customWidth="1"/>
    <col min="4579" max="4579" width="10.1640625" style="35" customWidth="1"/>
    <col min="4580" max="4580" width="16" style="35" customWidth="1"/>
    <col min="4581" max="4581" width="10.5" style="35" customWidth="1"/>
    <col min="4582" max="4582" width="11.83203125" style="35" customWidth="1"/>
    <col min="4583" max="4583" width="15.33203125" style="35" customWidth="1"/>
    <col min="4584" max="4584" width="12.5" style="35" customWidth="1"/>
    <col min="4585" max="4585" width="9.1640625" style="35" customWidth="1"/>
    <col min="4586" max="4586" width="16" style="35" customWidth="1"/>
    <col min="4587" max="4587" width="14.1640625" style="35" customWidth="1"/>
    <col min="4588" max="4588" width="15.1640625" style="35" customWidth="1"/>
    <col min="4589" max="4589" width="14.1640625" style="35" customWidth="1"/>
    <col min="4590" max="4590" width="12.6640625" style="35" customWidth="1"/>
    <col min="4591" max="4591" width="16" style="35" customWidth="1"/>
    <col min="4592" max="4592" width="11" style="35" customWidth="1"/>
    <col min="4593" max="4593" width="14.1640625" style="35" customWidth="1"/>
    <col min="4594" max="4594" width="14.5" style="35" customWidth="1"/>
    <col min="4595" max="4595" width="14.1640625" style="35" customWidth="1"/>
    <col min="4596" max="4599" width="16" style="35" customWidth="1"/>
    <col min="4600" max="4814" width="10.6640625" style="35"/>
    <col min="4815" max="4815" width="3.1640625" style="35" bestFit="1" customWidth="1"/>
    <col min="4816" max="4816" width="23.1640625" style="35" bestFit="1" customWidth="1"/>
    <col min="4817" max="4817" width="21" style="35" customWidth="1"/>
    <col min="4818" max="4818" width="22" style="35" bestFit="1" customWidth="1"/>
    <col min="4819" max="4819" width="13.83203125" style="35" customWidth="1"/>
    <col min="4820" max="4820" width="16" style="35" bestFit="1" customWidth="1"/>
    <col min="4821" max="4821" width="35.6640625" style="35" bestFit="1" customWidth="1"/>
    <col min="4822" max="4822" width="10.83203125" style="35" customWidth="1"/>
    <col min="4823" max="4823" width="8.33203125" style="35" customWidth="1"/>
    <col min="4824" max="4824" width="13" style="35" customWidth="1"/>
    <col min="4825" max="4825" width="11" style="35" customWidth="1"/>
    <col min="4826" max="4826" width="9.83203125" style="35" customWidth="1"/>
    <col min="4827" max="4827" width="12.33203125" style="35" customWidth="1"/>
    <col min="4828" max="4828" width="15.33203125" style="35" customWidth="1"/>
    <col min="4829" max="4829" width="11.33203125" style="35" customWidth="1"/>
    <col min="4830" max="4830" width="16" style="35" customWidth="1"/>
    <col min="4831" max="4831" width="11.83203125" style="35" customWidth="1"/>
    <col min="4832" max="4832" width="10.83203125" style="35" customWidth="1"/>
    <col min="4833" max="4833" width="13.1640625" style="35" customWidth="1"/>
    <col min="4834" max="4834" width="13.6640625" style="35" customWidth="1"/>
    <col min="4835" max="4835" width="10.1640625" style="35" customWidth="1"/>
    <col min="4836" max="4836" width="16" style="35" customWidth="1"/>
    <col min="4837" max="4837" width="10.5" style="35" customWidth="1"/>
    <col min="4838" max="4838" width="11.83203125" style="35" customWidth="1"/>
    <col min="4839" max="4839" width="15.33203125" style="35" customWidth="1"/>
    <col min="4840" max="4840" width="12.5" style="35" customWidth="1"/>
    <col min="4841" max="4841" width="9.1640625" style="35" customWidth="1"/>
    <col min="4842" max="4842" width="16" style="35" customWidth="1"/>
    <col min="4843" max="4843" width="14.1640625" style="35" customWidth="1"/>
    <col min="4844" max="4844" width="15.1640625" style="35" customWidth="1"/>
    <col min="4845" max="4845" width="14.1640625" style="35" customWidth="1"/>
    <col min="4846" max="4846" width="12.6640625" style="35" customWidth="1"/>
    <col min="4847" max="4847" width="16" style="35" customWidth="1"/>
    <col min="4848" max="4848" width="11" style="35" customWidth="1"/>
    <col min="4849" max="4849" width="14.1640625" style="35" customWidth="1"/>
    <col min="4850" max="4850" width="14.5" style="35" customWidth="1"/>
    <col min="4851" max="4851" width="14.1640625" style="35" customWidth="1"/>
    <col min="4852" max="4855" width="16" style="35" customWidth="1"/>
    <col min="4856" max="5070" width="10.6640625" style="35"/>
    <col min="5071" max="5071" width="3.1640625" style="35" bestFit="1" customWidth="1"/>
    <col min="5072" max="5072" width="23.1640625" style="35" bestFit="1" customWidth="1"/>
    <col min="5073" max="5073" width="21" style="35" customWidth="1"/>
    <col min="5074" max="5074" width="22" style="35" bestFit="1" customWidth="1"/>
    <col min="5075" max="5075" width="13.83203125" style="35" customWidth="1"/>
    <col min="5076" max="5076" width="16" style="35" bestFit="1" customWidth="1"/>
    <col min="5077" max="5077" width="35.6640625" style="35" bestFit="1" customWidth="1"/>
    <col min="5078" max="5078" width="10.83203125" style="35" customWidth="1"/>
    <col min="5079" max="5079" width="8.33203125" style="35" customWidth="1"/>
    <col min="5080" max="5080" width="13" style="35" customWidth="1"/>
    <col min="5081" max="5081" width="11" style="35" customWidth="1"/>
    <col min="5082" max="5082" width="9.83203125" style="35" customWidth="1"/>
    <col min="5083" max="5083" width="12.33203125" style="35" customWidth="1"/>
    <col min="5084" max="5084" width="15.33203125" style="35" customWidth="1"/>
    <col min="5085" max="5085" width="11.33203125" style="35" customWidth="1"/>
    <col min="5086" max="5086" width="16" style="35" customWidth="1"/>
    <col min="5087" max="5087" width="11.83203125" style="35" customWidth="1"/>
    <col min="5088" max="5088" width="10.83203125" style="35" customWidth="1"/>
    <col min="5089" max="5089" width="13.1640625" style="35" customWidth="1"/>
    <col min="5090" max="5090" width="13.6640625" style="35" customWidth="1"/>
    <col min="5091" max="5091" width="10.1640625" style="35" customWidth="1"/>
    <col min="5092" max="5092" width="16" style="35" customWidth="1"/>
    <col min="5093" max="5093" width="10.5" style="35" customWidth="1"/>
    <col min="5094" max="5094" width="11.83203125" style="35" customWidth="1"/>
    <col min="5095" max="5095" width="15.33203125" style="35" customWidth="1"/>
    <col min="5096" max="5096" width="12.5" style="35" customWidth="1"/>
    <col min="5097" max="5097" width="9.1640625" style="35" customWidth="1"/>
    <col min="5098" max="5098" width="16" style="35" customWidth="1"/>
    <col min="5099" max="5099" width="14.1640625" style="35" customWidth="1"/>
    <col min="5100" max="5100" width="15.1640625" style="35" customWidth="1"/>
    <col min="5101" max="5101" width="14.1640625" style="35" customWidth="1"/>
    <col min="5102" max="5102" width="12.6640625" style="35" customWidth="1"/>
    <col min="5103" max="5103" width="16" style="35" customWidth="1"/>
    <col min="5104" max="5104" width="11" style="35" customWidth="1"/>
    <col min="5105" max="5105" width="14.1640625" style="35" customWidth="1"/>
    <col min="5106" max="5106" width="14.5" style="35" customWidth="1"/>
    <col min="5107" max="5107" width="14.1640625" style="35" customWidth="1"/>
    <col min="5108" max="5111" width="16" style="35" customWidth="1"/>
    <col min="5112" max="5326" width="10.6640625" style="35"/>
    <col min="5327" max="5327" width="3.1640625" style="35" bestFit="1" customWidth="1"/>
    <col min="5328" max="5328" width="23.1640625" style="35" bestFit="1" customWidth="1"/>
    <col min="5329" max="5329" width="21" style="35" customWidth="1"/>
    <col min="5330" max="5330" width="22" style="35" bestFit="1" customWidth="1"/>
    <col min="5331" max="5331" width="13.83203125" style="35" customWidth="1"/>
    <col min="5332" max="5332" width="16" style="35" bestFit="1" customWidth="1"/>
    <col min="5333" max="5333" width="35.6640625" style="35" bestFit="1" customWidth="1"/>
    <col min="5334" max="5334" width="10.83203125" style="35" customWidth="1"/>
    <col min="5335" max="5335" width="8.33203125" style="35" customWidth="1"/>
    <col min="5336" max="5336" width="13" style="35" customWidth="1"/>
    <col min="5337" max="5337" width="11" style="35" customWidth="1"/>
    <col min="5338" max="5338" width="9.83203125" style="35" customWidth="1"/>
    <col min="5339" max="5339" width="12.33203125" style="35" customWidth="1"/>
    <col min="5340" max="5340" width="15.33203125" style="35" customWidth="1"/>
    <col min="5341" max="5341" width="11.33203125" style="35" customWidth="1"/>
    <col min="5342" max="5342" width="16" style="35" customWidth="1"/>
    <col min="5343" max="5343" width="11.83203125" style="35" customWidth="1"/>
    <col min="5344" max="5344" width="10.83203125" style="35" customWidth="1"/>
    <col min="5345" max="5345" width="13.1640625" style="35" customWidth="1"/>
    <col min="5346" max="5346" width="13.6640625" style="35" customWidth="1"/>
    <col min="5347" max="5347" width="10.1640625" style="35" customWidth="1"/>
    <col min="5348" max="5348" width="16" style="35" customWidth="1"/>
    <col min="5349" max="5349" width="10.5" style="35" customWidth="1"/>
    <col min="5350" max="5350" width="11.83203125" style="35" customWidth="1"/>
    <col min="5351" max="5351" width="15.33203125" style="35" customWidth="1"/>
    <col min="5352" max="5352" width="12.5" style="35" customWidth="1"/>
    <col min="5353" max="5353" width="9.1640625" style="35" customWidth="1"/>
    <col min="5354" max="5354" width="16" style="35" customWidth="1"/>
    <col min="5355" max="5355" width="14.1640625" style="35" customWidth="1"/>
    <col min="5356" max="5356" width="15.1640625" style="35" customWidth="1"/>
    <col min="5357" max="5357" width="14.1640625" style="35" customWidth="1"/>
    <col min="5358" max="5358" width="12.6640625" style="35" customWidth="1"/>
    <col min="5359" max="5359" width="16" style="35" customWidth="1"/>
    <col min="5360" max="5360" width="11" style="35" customWidth="1"/>
    <col min="5361" max="5361" width="14.1640625" style="35" customWidth="1"/>
    <col min="5362" max="5362" width="14.5" style="35" customWidth="1"/>
    <col min="5363" max="5363" width="14.1640625" style="35" customWidth="1"/>
    <col min="5364" max="5367" width="16" style="35" customWidth="1"/>
    <col min="5368" max="5582" width="10.6640625" style="35"/>
    <col min="5583" max="5583" width="3.1640625" style="35" bestFit="1" customWidth="1"/>
    <col min="5584" max="5584" width="23.1640625" style="35" bestFit="1" customWidth="1"/>
    <col min="5585" max="5585" width="21" style="35" customWidth="1"/>
    <col min="5586" max="5586" width="22" style="35" bestFit="1" customWidth="1"/>
    <col min="5587" max="5587" width="13.83203125" style="35" customWidth="1"/>
    <col min="5588" max="5588" width="16" style="35" bestFit="1" customWidth="1"/>
    <col min="5589" max="5589" width="35.6640625" style="35" bestFit="1" customWidth="1"/>
    <col min="5590" max="5590" width="10.83203125" style="35" customWidth="1"/>
    <col min="5591" max="5591" width="8.33203125" style="35" customWidth="1"/>
    <col min="5592" max="5592" width="13" style="35" customWidth="1"/>
    <col min="5593" max="5593" width="11" style="35" customWidth="1"/>
    <col min="5594" max="5594" width="9.83203125" style="35" customWidth="1"/>
    <col min="5595" max="5595" width="12.33203125" style="35" customWidth="1"/>
    <col min="5596" max="5596" width="15.33203125" style="35" customWidth="1"/>
    <col min="5597" max="5597" width="11.33203125" style="35" customWidth="1"/>
    <col min="5598" max="5598" width="16" style="35" customWidth="1"/>
    <col min="5599" max="5599" width="11.83203125" style="35" customWidth="1"/>
    <col min="5600" max="5600" width="10.83203125" style="35" customWidth="1"/>
    <col min="5601" max="5601" width="13.1640625" style="35" customWidth="1"/>
    <col min="5602" max="5602" width="13.6640625" style="35" customWidth="1"/>
    <col min="5603" max="5603" width="10.1640625" style="35" customWidth="1"/>
    <col min="5604" max="5604" width="16" style="35" customWidth="1"/>
    <col min="5605" max="5605" width="10.5" style="35" customWidth="1"/>
    <col min="5606" max="5606" width="11.83203125" style="35" customWidth="1"/>
    <col min="5607" max="5607" width="15.33203125" style="35" customWidth="1"/>
    <col min="5608" max="5608" width="12.5" style="35" customWidth="1"/>
    <col min="5609" max="5609" width="9.1640625" style="35" customWidth="1"/>
    <col min="5610" max="5610" width="16" style="35" customWidth="1"/>
    <col min="5611" max="5611" width="14.1640625" style="35" customWidth="1"/>
    <col min="5612" max="5612" width="15.1640625" style="35" customWidth="1"/>
    <col min="5613" max="5613" width="14.1640625" style="35" customWidth="1"/>
    <col min="5614" max="5614" width="12.6640625" style="35" customWidth="1"/>
    <col min="5615" max="5615" width="16" style="35" customWidth="1"/>
    <col min="5616" max="5616" width="11" style="35" customWidth="1"/>
    <col min="5617" max="5617" width="14.1640625" style="35" customWidth="1"/>
    <col min="5618" max="5618" width="14.5" style="35" customWidth="1"/>
    <col min="5619" max="5619" width="14.1640625" style="35" customWidth="1"/>
    <col min="5620" max="5623" width="16" style="35" customWidth="1"/>
    <col min="5624" max="5838" width="10.6640625" style="35"/>
    <col min="5839" max="5839" width="3.1640625" style="35" bestFit="1" customWidth="1"/>
    <col min="5840" max="5840" width="23.1640625" style="35" bestFit="1" customWidth="1"/>
    <col min="5841" max="5841" width="21" style="35" customWidth="1"/>
    <col min="5842" max="5842" width="22" style="35" bestFit="1" customWidth="1"/>
    <col min="5843" max="5843" width="13.83203125" style="35" customWidth="1"/>
    <col min="5844" max="5844" width="16" style="35" bestFit="1" customWidth="1"/>
    <col min="5845" max="5845" width="35.6640625" style="35" bestFit="1" customWidth="1"/>
    <col min="5846" max="5846" width="10.83203125" style="35" customWidth="1"/>
    <col min="5847" max="5847" width="8.33203125" style="35" customWidth="1"/>
    <col min="5848" max="5848" width="13" style="35" customWidth="1"/>
    <col min="5849" max="5849" width="11" style="35" customWidth="1"/>
    <col min="5850" max="5850" width="9.83203125" style="35" customWidth="1"/>
    <col min="5851" max="5851" width="12.33203125" style="35" customWidth="1"/>
    <col min="5852" max="5852" width="15.33203125" style="35" customWidth="1"/>
    <col min="5853" max="5853" width="11.33203125" style="35" customWidth="1"/>
    <col min="5854" max="5854" width="16" style="35" customWidth="1"/>
    <col min="5855" max="5855" width="11.83203125" style="35" customWidth="1"/>
    <col min="5856" max="5856" width="10.83203125" style="35" customWidth="1"/>
    <col min="5857" max="5857" width="13.1640625" style="35" customWidth="1"/>
    <col min="5858" max="5858" width="13.6640625" style="35" customWidth="1"/>
    <col min="5859" max="5859" width="10.1640625" style="35" customWidth="1"/>
    <col min="5860" max="5860" width="16" style="35" customWidth="1"/>
    <col min="5861" max="5861" width="10.5" style="35" customWidth="1"/>
    <col min="5862" max="5862" width="11.83203125" style="35" customWidth="1"/>
    <col min="5863" max="5863" width="15.33203125" style="35" customWidth="1"/>
    <col min="5864" max="5864" width="12.5" style="35" customWidth="1"/>
    <col min="5865" max="5865" width="9.1640625" style="35" customWidth="1"/>
    <col min="5866" max="5866" width="16" style="35" customWidth="1"/>
    <col min="5867" max="5867" width="14.1640625" style="35" customWidth="1"/>
    <col min="5868" max="5868" width="15.1640625" style="35" customWidth="1"/>
    <col min="5869" max="5869" width="14.1640625" style="35" customWidth="1"/>
    <col min="5870" max="5870" width="12.6640625" style="35" customWidth="1"/>
    <col min="5871" max="5871" width="16" style="35" customWidth="1"/>
    <col min="5872" max="5872" width="11" style="35" customWidth="1"/>
    <col min="5873" max="5873" width="14.1640625" style="35" customWidth="1"/>
    <col min="5874" max="5874" width="14.5" style="35" customWidth="1"/>
    <col min="5875" max="5875" width="14.1640625" style="35" customWidth="1"/>
    <col min="5876" max="5879" width="16" style="35" customWidth="1"/>
    <col min="5880" max="6094" width="10.6640625" style="35"/>
    <col min="6095" max="6095" width="3.1640625" style="35" bestFit="1" customWidth="1"/>
    <col min="6096" max="6096" width="23.1640625" style="35" bestFit="1" customWidth="1"/>
    <col min="6097" max="6097" width="21" style="35" customWidth="1"/>
    <col min="6098" max="6098" width="22" style="35" bestFit="1" customWidth="1"/>
    <col min="6099" max="6099" width="13.83203125" style="35" customWidth="1"/>
    <col min="6100" max="6100" width="16" style="35" bestFit="1" customWidth="1"/>
    <col min="6101" max="6101" width="35.6640625" style="35" bestFit="1" customWidth="1"/>
    <col min="6102" max="6102" width="10.83203125" style="35" customWidth="1"/>
    <col min="6103" max="6103" width="8.33203125" style="35" customWidth="1"/>
    <col min="6104" max="6104" width="13" style="35" customWidth="1"/>
    <col min="6105" max="6105" width="11" style="35" customWidth="1"/>
    <col min="6106" max="6106" width="9.83203125" style="35" customWidth="1"/>
    <col min="6107" max="6107" width="12.33203125" style="35" customWidth="1"/>
    <col min="6108" max="6108" width="15.33203125" style="35" customWidth="1"/>
    <col min="6109" max="6109" width="11.33203125" style="35" customWidth="1"/>
    <col min="6110" max="6110" width="16" style="35" customWidth="1"/>
    <col min="6111" max="6111" width="11.83203125" style="35" customWidth="1"/>
    <col min="6112" max="6112" width="10.83203125" style="35" customWidth="1"/>
    <col min="6113" max="6113" width="13.1640625" style="35" customWidth="1"/>
    <col min="6114" max="6114" width="13.6640625" style="35" customWidth="1"/>
    <col min="6115" max="6115" width="10.1640625" style="35" customWidth="1"/>
    <col min="6116" max="6116" width="16" style="35" customWidth="1"/>
    <col min="6117" max="6117" width="10.5" style="35" customWidth="1"/>
    <col min="6118" max="6118" width="11.83203125" style="35" customWidth="1"/>
    <col min="6119" max="6119" width="15.33203125" style="35" customWidth="1"/>
    <col min="6120" max="6120" width="12.5" style="35" customWidth="1"/>
    <col min="6121" max="6121" width="9.1640625" style="35" customWidth="1"/>
    <col min="6122" max="6122" width="16" style="35" customWidth="1"/>
    <col min="6123" max="6123" width="14.1640625" style="35" customWidth="1"/>
    <col min="6124" max="6124" width="15.1640625" style="35" customWidth="1"/>
    <col min="6125" max="6125" width="14.1640625" style="35" customWidth="1"/>
    <col min="6126" max="6126" width="12.6640625" style="35" customWidth="1"/>
    <col min="6127" max="6127" width="16" style="35" customWidth="1"/>
    <col min="6128" max="6128" width="11" style="35" customWidth="1"/>
    <col min="6129" max="6129" width="14.1640625" style="35" customWidth="1"/>
    <col min="6130" max="6130" width="14.5" style="35" customWidth="1"/>
    <col min="6131" max="6131" width="14.1640625" style="35" customWidth="1"/>
    <col min="6132" max="6135" width="16" style="35" customWidth="1"/>
    <col min="6136" max="6350" width="10.6640625" style="35"/>
    <col min="6351" max="6351" width="3.1640625" style="35" bestFit="1" customWidth="1"/>
    <col min="6352" max="6352" width="23.1640625" style="35" bestFit="1" customWidth="1"/>
    <col min="6353" max="6353" width="21" style="35" customWidth="1"/>
    <col min="6354" max="6354" width="22" style="35" bestFit="1" customWidth="1"/>
    <col min="6355" max="6355" width="13.83203125" style="35" customWidth="1"/>
    <col min="6356" max="6356" width="16" style="35" bestFit="1" customWidth="1"/>
    <col min="6357" max="6357" width="35.6640625" style="35" bestFit="1" customWidth="1"/>
    <col min="6358" max="6358" width="10.83203125" style="35" customWidth="1"/>
    <col min="6359" max="6359" width="8.33203125" style="35" customWidth="1"/>
    <col min="6360" max="6360" width="13" style="35" customWidth="1"/>
    <col min="6361" max="6361" width="11" style="35" customWidth="1"/>
    <col min="6362" max="6362" width="9.83203125" style="35" customWidth="1"/>
    <col min="6363" max="6363" width="12.33203125" style="35" customWidth="1"/>
    <col min="6364" max="6364" width="15.33203125" style="35" customWidth="1"/>
    <col min="6365" max="6365" width="11.33203125" style="35" customWidth="1"/>
    <col min="6366" max="6366" width="16" style="35" customWidth="1"/>
    <col min="6367" max="6367" width="11.83203125" style="35" customWidth="1"/>
    <col min="6368" max="6368" width="10.83203125" style="35" customWidth="1"/>
    <col min="6369" max="6369" width="13.1640625" style="35" customWidth="1"/>
    <col min="6370" max="6370" width="13.6640625" style="35" customWidth="1"/>
    <col min="6371" max="6371" width="10.1640625" style="35" customWidth="1"/>
    <col min="6372" max="6372" width="16" style="35" customWidth="1"/>
    <col min="6373" max="6373" width="10.5" style="35" customWidth="1"/>
    <col min="6374" max="6374" width="11.83203125" style="35" customWidth="1"/>
    <col min="6375" max="6375" width="15.33203125" style="35" customWidth="1"/>
    <col min="6376" max="6376" width="12.5" style="35" customWidth="1"/>
    <col min="6377" max="6377" width="9.1640625" style="35" customWidth="1"/>
    <col min="6378" max="6378" width="16" style="35" customWidth="1"/>
    <col min="6379" max="6379" width="14.1640625" style="35" customWidth="1"/>
    <col min="6380" max="6380" width="15.1640625" style="35" customWidth="1"/>
    <col min="6381" max="6381" width="14.1640625" style="35" customWidth="1"/>
    <col min="6382" max="6382" width="12.6640625" style="35" customWidth="1"/>
    <col min="6383" max="6383" width="16" style="35" customWidth="1"/>
    <col min="6384" max="6384" width="11" style="35" customWidth="1"/>
    <col min="6385" max="6385" width="14.1640625" style="35" customWidth="1"/>
    <col min="6386" max="6386" width="14.5" style="35" customWidth="1"/>
    <col min="6387" max="6387" width="14.1640625" style="35" customWidth="1"/>
    <col min="6388" max="6391" width="16" style="35" customWidth="1"/>
    <col min="6392" max="6606" width="10.6640625" style="35"/>
    <col min="6607" max="6607" width="3.1640625" style="35" bestFit="1" customWidth="1"/>
    <col min="6608" max="6608" width="23.1640625" style="35" bestFit="1" customWidth="1"/>
    <col min="6609" max="6609" width="21" style="35" customWidth="1"/>
    <col min="6610" max="6610" width="22" style="35" bestFit="1" customWidth="1"/>
    <col min="6611" max="6611" width="13.83203125" style="35" customWidth="1"/>
    <col min="6612" max="6612" width="16" style="35" bestFit="1" customWidth="1"/>
    <col min="6613" max="6613" width="35.6640625" style="35" bestFit="1" customWidth="1"/>
    <col min="6614" max="6614" width="10.83203125" style="35" customWidth="1"/>
    <col min="6615" max="6615" width="8.33203125" style="35" customWidth="1"/>
    <col min="6616" max="6616" width="13" style="35" customWidth="1"/>
    <col min="6617" max="6617" width="11" style="35" customWidth="1"/>
    <col min="6618" max="6618" width="9.83203125" style="35" customWidth="1"/>
    <col min="6619" max="6619" width="12.33203125" style="35" customWidth="1"/>
    <col min="6620" max="6620" width="15.33203125" style="35" customWidth="1"/>
    <col min="6621" max="6621" width="11.33203125" style="35" customWidth="1"/>
    <col min="6622" max="6622" width="16" style="35" customWidth="1"/>
    <col min="6623" max="6623" width="11.83203125" style="35" customWidth="1"/>
    <col min="6624" max="6624" width="10.83203125" style="35" customWidth="1"/>
    <col min="6625" max="6625" width="13.1640625" style="35" customWidth="1"/>
    <col min="6626" max="6626" width="13.6640625" style="35" customWidth="1"/>
    <col min="6627" max="6627" width="10.1640625" style="35" customWidth="1"/>
    <col min="6628" max="6628" width="16" style="35" customWidth="1"/>
    <col min="6629" max="6629" width="10.5" style="35" customWidth="1"/>
    <col min="6630" max="6630" width="11.83203125" style="35" customWidth="1"/>
    <col min="6631" max="6631" width="15.33203125" style="35" customWidth="1"/>
    <col min="6632" max="6632" width="12.5" style="35" customWidth="1"/>
    <col min="6633" max="6633" width="9.1640625" style="35" customWidth="1"/>
    <col min="6634" max="6634" width="16" style="35" customWidth="1"/>
    <col min="6635" max="6635" width="14.1640625" style="35" customWidth="1"/>
    <col min="6636" max="6636" width="15.1640625" style="35" customWidth="1"/>
    <col min="6637" max="6637" width="14.1640625" style="35" customWidth="1"/>
    <col min="6638" max="6638" width="12.6640625" style="35" customWidth="1"/>
    <col min="6639" max="6639" width="16" style="35" customWidth="1"/>
    <col min="6640" max="6640" width="11" style="35" customWidth="1"/>
    <col min="6641" max="6641" width="14.1640625" style="35" customWidth="1"/>
    <col min="6642" max="6642" width="14.5" style="35" customWidth="1"/>
    <col min="6643" max="6643" width="14.1640625" style="35" customWidth="1"/>
    <col min="6644" max="6647" width="16" style="35" customWidth="1"/>
    <col min="6648" max="6862" width="10.6640625" style="35"/>
    <col min="6863" max="6863" width="3.1640625" style="35" bestFit="1" customWidth="1"/>
    <col min="6864" max="6864" width="23.1640625" style="35" bestFit="1" customWidth="1"/>
    <col min="6865" max="6865" width="21" style="35" customWidth="1"/>
    <col min="6866" max="6866" width="22" style="35" bestFit="1" customWidth="1"/>
    <col min="6867" max="6867" width="13.83203125" style="35" customWidth="1"/>
    <col min="6868" max="6868" width="16" style="35" bestFit="1" customWidth="1"/>
    <col min="6869" max="6869" width="35.6640625" style="35" bestFit="1" customWidth="1"/>
    <col min="6870" max="6870" width="10.83203125" style="35" customWidth="1"/>
    <col min="6871" max="6871" width="8.33203125" style="35" customWidth="1"/>
    <col min="6872" max="6872" width="13" style="35" customWidth="1"/>
    <col min="6873" max="6873" width="11" style="35" customWidth="1"/>
    <col min="6874" max="6874" width="9.83203125" style="35" customWidth="1"/>
    <col min="6875" max="6875" width="12.33203125" style="35" customWidth="1"/>
    <col min="6876" max="6876" width="15.33203125" style="35" customWidth="1"/>
    <col min="6877" max="6877" width="11.33203125" style="35" customWidth="1"/>
    <col min="6878" max="6878" width="16" style="35" customWidth="1"/>
    <col min="6879" max="6879" width="11.83203125" style="35" customWidth="1"/>
    <col min="6880" max="6880" width="10.83203125" style="35" customWidth="1"/>
    <col min="6881" max="6881" width="13.1640625" style="35" customWidth="1"/>
    <col min="6882" max="6882" width="13.6640625" style="35" customWidth="1"/>
    <col min="6883" max="6883" width="10.1640625" style="35" customWidth="1"/>
    <col min="6884" max="6884" width="16" style="35" customWidth="1"/>
    <col min="6885" max="6885" width="10.5" style="35" customWidth="1"/>
    <col min="6886" max="6886" width="11.83203125" style="35" customWidth="1"/>
    <col min="6887" max="6887" width="15.33203125" style="35" customWidth="1"/>
    <col min="6888" max="6888" width="12.5" style="35" customWidth="1"/>
    <col min="6889" max="6889" width="9.1640625" style="35" customWidth="1"/>
    <col min="6890" max="6890" width="16" style="35" customWidth="1"/>
    <col min="6891" max="6891" width="14.1640625" style="35" customWidth="1"/>
    <col min="6892" max="6892" width="15.1640625" style="35" customWidth="1"/>
    <col min="6893" max="6893" width="14.1640625" style="35" customWidth="1"/>
    <col min="6894" max="6894" width="12.6640625" style="35" customWidth="1"/>
    <col min="6895" max="6895" width="16" style="35" customWidth="1"/>
    <col min="6896" max="6896" width="11" style="35" customWidth="1"/>
    <col min="6897" max="6897" width="14.1640625" style="35" customWidth="1"/>
    <col min="6898" max="6898" width="14.5" style="35" customWidth="1"/>
    <col min="6899" max="6899" width="14.1640625" style="35" customWidth="1"/>
    <col min="6900" max="6903" width="16" style="35" customWidth="1"/>
    <col min="6904" max="7118" width="10.6640625" style="35"/>
    <col min="7119" max="7119" width="3.1640625" style="35" bestFit="1" customWidth="1"/>
    <col min="7120" max="7120" width="23.1640625" style="35" bestFit="1" customWidth="1"/>
    <col min="7121" max="7121" width="21" style="35" customWidth="1"/>
    <col min="7122" max="7122" width="22" style="35" bestFit="1" customWidth="1"/>
    <col min="7123" max="7123" width="13.83203125" style="35" customWidth="1"/>
    <col min="7124" max="7124" width="16" style="35" bestFit="1" customWidth="1"/>
    <col min="7125" max="7125" width="35.6640625" style="35" bestFit="1" customWidth="1"/>
    <col min="7126" max="7126" width="10.83203125" style="35" customWidth="1"/>
    <col min="7127" max="7127" width="8.33203125" style="35" customWidth="1"/>
    <col min="7128" max="7128" width="13" style="35" customWidth="1"/>
    <col min="7129" max="7129" width="11" style="35" customWidth="1"/>
    <col min="7130" max="7130" width="9.83203125" style="35" customWidth="1"/>
    <col min="7131" max="7131" width="12.33203125" style="35" customWidth="1"/>
    <col min="7132" max="7132" width="15.33203125" style="35" customWidth="1"/>
    <col min="7133" max="7133" width="11.33203125" style="35" customWidth="1"/>
    <col min="7134" max="7134" width="16" style="35" customWidth="1"/>
    <col min="7135" max="7135" width="11.83203125" style="35" customWidth="1"/>
    <col min="7136" max="7136" width="10.83203125" style="35" customWidth="1"/>
    <col min="7137" max="7137" width="13.1640625" style="35" customWidth="1"/>
    <col min="7138" max="7138" width="13.6640625" style="35" customWidth="1"/>
    <col min="7139" max="7139" width="10.1640625" style="35" customWidth="1"/>
    <col min="7140" max="7140" width="16" style="35" customWidth="1"/>
    <col min="7141" max="7141" width="10.5" style="35" customWidth="1"/>
    <col min="7142" max="7142" width="11.83203125" style="35" customWidth="1"/>
    <col min="7143" max="7143" width="15.33203125" style="35" customWidth="1"/>
    <col min="7144" max="7144" width="12.5" style="35" customWidth="1"/>
    <col min="7145" max="7145" width="9.1640625" style="35" customWidth="1"/>
    <col min="7146" max="7146" width="16" style="35" customWidth="1"/>
    <col min="7147" max="7147" width="14.1640625" style="35" customWidth="1"/>
    <col min="7148" max="7148" width="15.1640625" style="35" customWidth="1"/>
    <col min="7149" max="7149" width="14.1640625" style="35" customWidth="1"/>
    <col min="7150" max="7150" width="12.6640625" style="35" customWidth="1"/>
    <col min="7151" max="7151" width="16" style="35" customWidth="1"/>
    <col min="7152" max="7152" width="11" style="35" customWidth="1"/>
    <col min="7153" max="7153" width="14.1640625" style="35" customWidth="1"/>
    <col min="7154" max="7154" width="14.5" style="35" customWidth="1"/>
    <col min="7155" max="7155" width="14.1640625" style="35" customWidth="1"/>
    <col min="7156" max="7159" width="16" style="35" customWidth="1"/>
    <col min="7160" max="7374" width="10.6640625" style="35"/>
    <col min="7375" max="7375" width="3.1640625" style="35" bestFit="1" customWidth="1"/>
    <col min="7376" max="7376" width="23.1640625" style="35" bestFit="1" customWidth="1"/>
    <col min="7377" max="7377" width="21" style="35" customWidth="1"/>
    <col min="7378" max="7378" width="22" style="35" bestFit="1" customWidth="1"/>
    <col min="7379" max="7379" width="13.83203125" style="35" customWidth="1"/>
    <col min="7380" max="7380" width="16" style="35" bestFit="1" customWidth="1"/>
    <col min="7381" max="7381" width="35.6640625" style="35" bestFit="1" customWidth="1"/>
    <col min="7382" max="7382" width="10.83203125" style="35" customWidth="1"/>
    <col min="7383" max="7383" width="8.33203125" style="35" customWidth="1"/>
    <col min="7384" max="7384" width="13" style="35" customWidth="1"/>
    <col min="7385" max="7385" width="11" style="35" customWidth="1"/>
    <col min="7386" max="7386" width="9.83203125" style="35" customWidth="1"/>
    <col min="7387" max="7387" width="12.33203125" style="35" customWidth="1"/>
    <col min="7388" max="7388" width="15.33203125" style="35" customWidth="1"/>
    <col min="7389" max="7389" width="11.33203125" style="35" customWidth="1"/>
    <col min="7390" max="7390" width="16" style="35" customWidth="1"/>
    <col min="7391" max="7391" width="11.83203125" style="35" customWidth="1"/>
    <col min="7392" max="7392" width="10.83203125" style="35" customWidth="1"/>
    <col min="7393" max="7393" width="13.1640625" style="35" customWidth="1"/>
    <col min="7394" max="7394" width="13.6640625" style="35" customWidth="1"/>
    <col min="7395" max="7395" width="10.1640625" style="35" customWidth="1"/>
    <col min="7396" max="7396" width="16" style="35" customWidth="1"/>
    <col min="7397" max="7397" width="10.5" style="35" customWidth="1"/>
    <col min="7398" max="7398" width="11.83203125" style="35" customWidth="1"/>
    <col min="7399" max="7399" width="15.33203125" style="35" customWidth="1"/>
    <col min="7400" max="7400" width="12.5" style="35" customWidth="1"/>
    <col min="7401" max="7401" width="9.1640625" style="35" customWidth="1"/>
    <col min="7402" max="7402" width="16" style="35" customWidth="1"/>
    <col min="7403" max="7403" width="14.1640625" style="35" customWidth="1"/>
    <col min="7404" max="7404" width="15.1640625" style="35" customWidth="1"/>
    <col min="7405" max="7405" width="14.1640625" style="35" customWidth="1"/>
    <col min="7406" max="7406" width="12.6640625" style="35" customWidth="1"/>
    <col min="7407" max="7407" width="16" style="35" customWidth="1"/>
    <col min="7408" max="7408" width="11" style="35" customWidth="1"/>
    <col min="7409" max="7409" width="14.1640625" style="35" customWidth="1"/>
    <col min="7410" max="7410" width="14.5" style="35" customWidth="1"/>
    <col min="7411" max="7411" width="14.1640625" style="35" customWidth="1"/>
    <col min="7412" max="7415" width="16" style="35" customWidth="1"/>
    <col min="7416" max="7630" width="10.6640625" style="35"/>
    <col min="7631" max="7631" width="3.1640625" style="35" bestFit="1" customWidth="1"/>
    <col min="7632" max="7632" width="23.1640625" style="35" bestFit="1" customWidth="1"/>
    <col min="7633" max="7633" width="21" style="35" customWidth="1"/>
    <col min="7634" max="7634" width="22" style="35" bestFit="1" customWidth="1"/>
    <col min="7635" max="7635" width="13.83203125" style="35" customWidth="1"/>
    <col min="7636" max="7636" width="16" style="35" bestFit="1" customWidth="1"/>
    <col min="7637" max="7637" width="35.6640625" style="35" bestFit="1" customWidth="1"/>
    <col min="7638" max="7638" width="10.83203125" style="35" customWidth="1"/>
    <col min="7639" max="7639" width="8.33203125" style="35" customWidth="1"/>
    <col min="7640" max="7640" width="13" style="35" customWidth="1"/>
    <col min="7641" max="7641" width="11" style="35" customWidth="1"/>
    <col min="7642" max="7642" width="9.83203125" style="35" customWidth="1"/>
    <col min="7643" max="7643" width="12.33203125" style="35" customWidth="1"/>
    <col min="7644" max="7644" width="15.33203125" style="35" customWidth="1"/>
    <col min="7645" max="7645" width="11.33203125" style="35" customWidth="1"/>
    <col min="7646" max="7646" width="16" style="35" customWidth="1"/>
    <col min="7647" max="7647" width="11.83203125" style="35" customWidth="1"/>
    <col min="7648" max="7648" width="10.83203125" style="35" customWidth="1"/>
    <col min="7649" max="7649" width="13.1640625" style="35" customWidth="1"/>
    <col min="7650" max="7650" width="13.6640625" style="35" customWidth="1"/>
    <col min="7651" max="7651" width="10.1640625" style="35" customWidth="1"/>
    <col min="7652" max="7652" width="16" style="35" customWidth="1"/>
    <col min="7653" max="7653" width="10.5" style="35" customWidth="1"/>
    <col min="7654" max="7654" width="11.83203125" style="35" customWidth="1"/>
    <col min="7655" max="7655" width="15.33203125" style="35" customWidth="1"/>
    <col min="7656" max="7656" width="12.5" style="35" customWidth="1"/>
    <col min="7657" max="7657" width="9.1640625" style="35" customWidth="1"/>
    <col min="7658" max="7658" width="16" style="35" customWidth="1"/>
    <col min="7659" max="7659" width="14.1640625" style="35" customWidth="1"/>
    <col min="7660" max="7660" width="15.1640625" style="35" customWidth="1"/>
    <col min="7661" max="7661" width="14.1640625" style="35" customWidth="1"/>
    <col min="7662" max="7662" width="12.6640625" style="35" customWidth="1"/>
    <col min="7663" max="7663" width="16" style="35" customWidth="1"/>
    <col min="7664" max="7664" width="11" style="35" customWidth="1"/>
    <col min="7665" max="7665" width="14.1640625" style="35" customWidth="1"/>
    <col min="7666" max="7666" width="14.5" style="35" customWidth="1"/>
    <col min="7667" max="7667" width="14.1640625" style="35" customWidth="1"/>
    <col min="7668" max="7671" width="16" style="35" customWidth="1"/>
    <col min="7672" max="7886" width="10.6640625" style="35"/>
    <col min="7887" max="7887" width="3.1640625" style="35" bestFit="1" customWidth="1"/>
    <col min="7888" max="7888" width="23.1640625" style="35" bestFit="1" customWidth="1"/>
    <col min="7889" max="7889" width="21" style="35" customWidth="1"/>
    <col min="7890" max="7890" width="22" style="35" bestFit="1" customWidth="1"/>
    <col min="7891" max="7891" width="13.83203125" style="35" customWidth="1"/>
    <col min="7892" max="7892" width="16" style="35" bestFit="1" customWidth="1"/>
    <col min="7893" max="7893" width="35.6640625" style="35" bestFit="1" customWidth="1"/>
    <col min="7894" max="7894" width="10.83203125" style="35" customWidth="1"/>
    <col min="7895" max="7895" width="8.33203125" style="35" customWidth="1"/>
    <col min="7896" max="7896" width="13" style="35" customWidth="1"/>
    <col min="7897" max="7897" width="11" style="35" customWidth="1"/>
    <col min="7898" max="7898" width="9.83203125" style="35" customWidth="1"/>
    <col min="7899" max="7899" width="12.33203125" style="35" customWidth="1"/>
    <col min="7900" max="7900" width="15.33203125" style="35" customWidth="1"/>
    <col min="7901" max="7901" width="11.33203125" style="35" customWidth="1"/>
    <col min="7902" max="7902" width="16" style="35" customWidth="1"/>
    <col min="7903" max="7903" width="11.83203125" style="35" customWidth="1"/>
    <col min="7904" max="7904" width="10.83203125" style="35" customWidth="1"/>
    <col min="7905" max="7905" width="13.1640625" style="35" customWidth="1"/>
    <col min="7906" max="7906" width="13.6640625" style="35" customWidth="1"/>
    <col min="7907" max="7907" width="10.1640625" style="35" customWidth="1"/>
    <col min="7908" max="7908" width="16" style="35" customWidth="1"/>
    <col min="7909" max="7909" width="10.5" style="35" customWidth="1"/>
    <col min="7910" max="7910" width="11.83203125" style="35" customWidth="1"/>
    <col min="7911" max="7911" width="15.33203125" style="35" customWidth="1"/>
    <col min="7912" max="7912" width="12.5" style="35" customWidth="1"/>
    <col min="7913" max="7913" width="9.1640625" style="35" customWidth="1"/>
    <col min="7914" max="7914" width="16" style="35" customWidth="1"/>
    <col min="7915" max="7915" width="14.1640625" style="35" customWidth="1"/>
    <col min="7916" max="7916" width="15.1640625" style="35" customWidth="1"/>
    <col min="7917" max="7917" width="14.1640625" style="35" customWidth="1"/>
    <col min="7918" max="7918" width="12.6640625" style="35" customWidth="1"/>
    <col min="7919" max="7919" width="16" style="35" customWidth="1"/>
    <col min="7920" max="7920" width="11" style="35" customWidth="1"/>
    <col min="7921" max="7921" width="14.1640625" style="35" customWidth="1"/>
    <col min="7922" max="7922" width="14.5" style="35" customWidth="1"/>
    <col min="7923" max="7923" width="14.1640625" style="35" customWidth="1"/>
    <col min="7924" max="7927" width="16" style="35" customWidth="1"/>
    <col min="7928" max="8142" width="10.6640625" style="35"/>
    <col min="8143" max="8143" width="3.1640625" style="35" bestFit="1" customWidth="1"/>
    <col min="8144" max="8144" width="23.1640625" style="35" bestFit="1" customWidth="1"/>
    <col min="8145" max="8145" width="21" style="35" customWidth="1"/>
    <col min="8146" max="8146" width="22" style="35" bestFit="1" customWidth="1"/>
    <col min="8147" max="8147" width="13.83203125" style="35" customWidth="1"/>
    <col min="8148" max="8148" width="16" style="35" bestFit="1" customWidth="1"/>
    <col min="8149" max="8149" width="35.6640625" style="35" bestFit="1" customWidth="1"/>
    <col min="8150" max="8150" width="10.83203125" style="35" customWidth="1"/>
    <col min="8151" max="8151" width="8.33203125" style="35" customWidth="1"/>
    <col min="8152" max="8152" width="13" style="35" customWidth="1"/>
    <col min="8153" max="8153" width="11" style="35" customWidth="1"/>
    <col min="8154" max="8154" width="9.83203125" style="35" customWidth="1"/>
    <col min="8155" max="8155" width="12.33203125" style="35" customWidth="1"/>
    <col min="8156" max="8156" width="15.33203125" style="35" customWidth="1"/>
    <col min="8157" max="8157" width="11.33203125" style="35" customWidth="1"/>
    <col min="8158" max="8158" width="16" style="35" customWidth="1"/>
    <col min="8159" max="8159" width="11.83203125" style="35" customWidth="1"/>
    <col min="8160" max="8160" width="10.83203125" style="35" customWidth="1"/>
    <col min="8161" max="8161" width="13.1640625" style="35" customWidth="1"/>
    <col min="8162" max="8162" width="13.6640625" style="35" customWidth="1"/>
    <col min="8163" max="8163" width="10.1640625" style="35" customWidth="1"/>
    <col min="8164" max="8164" width="16" style="35" customWidth="1"/>
    <col min="8165" max="8165" width="10.5" style="35" customWidth="1"/>
    <col min="8166" max="8166" width="11.83203125" style="35" customWidth="1"/>
    <col min="8167" max="8167" width="15.33203125" style="35" customWidth="1"/>
    <col min="8168" max="8168" width="12.5" style="35" customWidth="1"/>
    <col min="8169" max="8169" width="9.1640625" style="35" customWidth="1"/>
    <col min="8170" max="8170" width="16" style="35" customWidth="1"/>
    <col min="8171" max="8171" width="14.1640625" style="35" customWidth="1"/>
    <col min="8172" max="8172" width="15.1640625" style="35" customWidth="1"/>
    <col min="8173" max="8173" width="14.1640625" style="35" customWidth="1"/>
    <col min="8174" max="8174" width="12.6640625" style="35" customWidth="1"/>
    <col min="8175" max="8175" width="16" style="35" customWidth="1"/>
    <col min="8176" max="8176" width="11" style="35" customWidth="1"/>
    <col min="8177" max="8177" width="14.1640625" style="35" customWidth="1"/>
    <col min="8178" max="8178" width="14.5" style="35" customWidth="1"/>
    <col min="8179" max="8179" width="14.1640625" style="35" customWidth="1"/>
    <col min="8180" max="8183" width="16" style="35" customWidth="1"/>
    <col min="8184" max="8398" width="10.6640625" style="35"/>
    <col min="8399" max="8399" width="3.1640625" style="35" bestFit="1" customWidth="1"/>
    <col min="8400" max="8400" width="23.1640625" style="35" bestFit="1" customWidth="1"/>
    <col min="8401" max="8401" width="21" style="35" customWidth="1"/>
    <col min="8402" max="8402" width="22" style="35" bestFit="1" customWidth="1"/>
    <col min="8403" max="8403" width="13.83203125" style="35" customWidth="1"/>
    <col min="8404" max="8404" width="16" style="35" bestFit="1" customWidth="1"/>
    <col min="8405" max="8405" width="35.6640625" style="35" bestFit="1" customWidth="1"/>
    <col min="8406" max="8406" width="10.83203125" style="35" customWidth="1"/>
    <col min="8407" max="8407" width="8.33203125" style="35" customWidth="1"/>
    <col min="8408" max="8408" width="13" style="35" customWidth="1"/>
    <col min="8409" max="8409" width="11" style="35" customWidth="1"/>
    <col min="8410" max="8410" width="9.83203125" style="35" customWidth="1"/>
    <col min="8411" max="8411" width="12.33203125" style="35" customWidth="1"/>
    <col min="8412" max="8412" width="15.33203125" style="35" customWidth="1"/>
    <col min="8413" max="8413" width="11.33203125" style="35" customWidth="1"/>
    <col min="8414" max="8414" width="16" style="35" customWidth="1"/>
    <col min="8415" max="8415" width="11.83203125" style="35" customWidth="1"/>
    <col min="8416" max="8416" width="10.83203125" style="35" customWidth="1"/>
    <col min="8417" max="8417" width="13.1640625" style="35" customWidth="1"/>
    <col min="8418" max="8418" width="13.6640625" style="35" customWidth="1"/>
    <col min="8419" max="8419" width="10.1640625" style="35" customWidth="1"/>
    <col min="8420" max="8420" width="16" style="35" customWidth="1"/>
    <col min="8421" max="8421" width="10.5" style="35" customWidth="1"/>
    <col min="8422" max="8422" width="11.83203125" style="35" customWidth="1"/>
    <col min="8423" max="8423" width="15.33203125" style="35" customWidth="1"/>
    <col min="8424" max="8424" width="12.5" style="35" customWidth="1"/>
    <col min="8425" max="8425" width="9.1640625" style="35" customWidth="1"/>
    <col min="8426" max="8426" width="16" style="35" customWidth="1"/>
    <col min="8427" max="8427" width="14.1640625" style="35" customWidth="1"/>
    <col min="8428" max="8428" width="15.1640625" style="35" customWidth="1"/>
    <col min="8429" max="8429" width="14.1640625" style="35" customWidth="1"/>
    <col min="8430" max="8430" width="12.6640625" style="35" customWidth="1"/>
    <col min="8431" max="8431" width="16" style="35" customWidth="1"/>
    <col min="8432" max="8432" width="11" style="35" customWidth="1"/>
    <col min="8433" max="8433" width="14.1640625" style="35" customWidth="1"/>
    <col min="8434" max="8434" width="14.5" style="35" customWidth="1"/>
    <col min="8435" max="8435" width="14.1640625" style="35" customWidth="1"/>
    <col min="8436" max="8439" width="16" style="35" customWidth="1"/>
    <col min="8440" max="8654" width="10.6640625" style="35"/>
    <col min="8655" max="8655" width="3.1640625" style="35" bestFit="1" customWidth="1"/>
    <col min="8656" max="8656" width="23.1640625" style="35" bestFit="1" customWidth="1"/>
    <col min="8657" max="8657" width="21" style="35" customWidth="1"/>
    <col min="8658" max="8658" width="22" style="35" bestFit="1" customWidth="1"/>
    <col min="8659" max="8659" width="13.83203125" style="35" customWidth="1"/>
    <col min="8660" max="8660" width="16" style="35" bestFit="1" customWidth="1"/>
    <col min="8661" max="8661" width="35.6640625" style="35" bestFit="1" customWidth="1"/>
    <col min="8662" max="8662" width="10.83203125" style="35" customWidth="1"/>
    <col min="8663" max="8663" width="8.33203125" style="35" customWidth="1"/>
    <col min="8664" max="8664" width="13" style="35" customWidth="1"/>
    <col min="8665" max="8665" width="11" style="35" customWidth="1"/>
    <col min="8666" max="8666" width="9.83203125" style="35" customWidth="1"/>
    <col min="8667" max="8667" width="12.33203125" style="35" customWidth="1"/>
    <col min="8668" max="8668" width="15.33203125" style="35" customWidth="1"/>
    <col min="8669" max="8669" width="11.33203125" style="35" customWidth="1"/>
    <col min="8670" max="8670" width="16" style="35" customWidth="1"/>
    <col min="8671" max="8671" width="11.83203125" style="35" customWidth="1"/>
    <col min="8672" max="8672" width="10.83203125" style="35" customWidth="1"/>
    <col min="8673" max="8673" width="13.1640625" style="35" customWidth="1"/>
    <col min="8674" max="8674" width="13.6640625" style="35" customWidth="1"/>
    <col min="8675" max="8675" width="10.1640625" style="35" customWidth="1"/>
    <col min="8676" max="8676" width="16" style="35" customWidth="1"/>
    <col min="8677" max="8677" width="10.5" style="35" customWidth="1"/>
    <col min="8678" max="8678" width="11.83203125" style="35" customWidth="1"/>
    <col min="8679" max="8679" width="15.33203125" style="35" customWidth="1"/>
    <col min="8680" max="8680" width="12.5" style="35" customWidth="1"/>
    <col min="8681" max="8681" width="9.1640625" style="35" customWidth="1"/>
    <col min="8682" max="8682" width="16" style="35" customWidth="1"/>
    <col min="8683" max="8683" width="14.1640625" style="35" customWidth="1"/>
    <col min="8684" max="8684" width="15.1640625" style="35" customWidth="1"/>
    <col min="8685" max="8685" width="14.1640625" style="35" customWidth="1"/>
    <col min="8686" max="8686" width="12.6640625" style="35" customWidth="1"/>
    <col min="8687" max="8687" width="16" style="35" customWidth="1"/>
    <col min="8688" max="8688" width="11" style="35" customWidth="1"/>
    <col min="8689" max="8689" width="14.1640625" style="35" customWidth="1"/>
    <col min="8690" max="8690" width="14.5" style="35" customWidth="1"/>
    <col min="8691" max="8691" width="14.1640625" style="35" customWidth="1"/>
    <col min="8692" max="8695" width="16" style="35" customWidth="1"/>
    <col min="8696" max="8910" width="10.6640625" style="35"/>
    <col min="8911" max="8911" width="3.1640625" style="35" bestFit="1" customWidth="1"/>
    <col min="8912" max="8912" width="23.1640625" style="35" bestFit="1" customWidth="1"/>
    <col min="8913" max="8913" width="21" style="35" customWidth="1"/>
    <col min="8914" max="8914" width="22" style="35" bestFit="1" customWidth="1"/>
    <col min="8915" max="8915" width="13.83203125" style="35" customWidth="1"/>
    <col min="8916" max="8916" width="16" style="35" bestFit="1" customWidth="1"/>
    <col min="8917" max="8917" width="35.6640625" style="35" bestFit="1" customWidth="1"/>
    <col min="8918" max="8918" width="10.83203125" style="35" customWidth="1"/>
    <col min="8919" max="8919" width="8.33203125" style="35" customWidth="1"/>
    <col min="8920" max="8920" width="13" style="35" customWidth="1"/>
    <col min="8921" max="8921" width="11" style="35" customWidth="1"/>
    <col min="8922" max="8922" width="9.83203125" style="35" customWidth="1"/>
    <col min="8923" max="8923" width="12.33203125" style="35" customWidth="1"/>
    <col min="8924" max="8924" width="15.33203125" style="35" customWidth="1"/>
    <col min="8925" max="8925" width="11.33203125" style="35" customWidth="1"/>
    <col min="8926" max="8926" width="16" style="35" customWidth="1"/>
    <col min="8927" max="8927" width="11.83203125" style="35" customWidth="1"/>
    <col min="8928" max="8928" width="10.83203125" style="35" customWidth="1"/>
    <col min="8929" max="8929" width="13.1640625" style="35" customWidth="1"/>
    <col min="8930" max="8930" width="13.6640625" style="35" customWidth="1"/>
    <col min="8931" max="8931" width="10.1640625" style="35" customWidth="1"/>
    <col min="8932" max="8932" width="16" style="35" customWidth="1"/>
    <col min="8933" max="8933" width="10.5" style="35" customWidth="1"/>
    <col min="8934" max="8934" width="11.83203125" style="35" customWidth="1"/>
    <col min="8935" max="8935" width="15.33203125" style="35" customWidth="1"/>
    <col min="8936" max="8936" width="12.5" style="35" customWidth="1"/>
    <col min="8937" max="8937" width="9.1640625" style="35" customWidth="1"/>
    <col min="8938" max="8938" width="16" style="35" customWidth="1"/>
    <col min="8939" max="8939" width="14.1640625" style="35" customWidth="1"/>
    <col min="8940" max="8940" width="15.1640625" style="35" customWidth="1"/>
    <col min="8941" max="8941" width="14.1640625" style="35" customWidth="1"/>
    <col min="8942" max="8942" width="12.6640625" style="35" customWidth="1"/>
    <col min="8943" max="8943" width="16" style="35" customWidth="1"/>
    <col min="8944" max="8944" width="11" style="35" customWidth="1"/>
    <col min="8945" max="8945" width="14.1640625" style="35" customWidth="1"/>
    <col min="8946" max="8946" width="14.5" style="35" customWidth="1"/>
    <col min="8947" max="8947" width="14.1640625" style="35" customWidth="1"/>
    <col min="8948" max="8951" width="16" style="35" customWidth="1"/>
    <col min="8952" max="9166" width="10.6640625" style="35"/>
    <col min="9167" max="9167" width="3.1640625" style="35" bestFit="1" customWidth="1"/>
    <col min="9168" max="9168" width="23.1640625" style="35" bestFit="1" customWidth="1"/>
    <col min="9169" max="9169" width="21" style="35" customWidth="1"/>
    <col min="9170" max="9170" width="22" style="35" bestFit="1" customWidth="1"/>
    <col min="9171" max="9171" width="13.83203125" style="35" customWidth="1"/>
    <col min="9172" max="9172" width="16" style="35" bestFit="1" customWidth="1"/>
    <col min="9173" max="9173" width="35.6640625" style="35" bestFit="1" customWidth="1"/>
    <col min="9174" max="9174" width="10.83203125" style="35" customWidth="1"/>
    <col min="9175" max="9175" width="8.33203125" style="35" customWidth="1"/>
    <col min="9176" max="9176" width="13" style="35" customWidth="1"/>
    <col min="9177" max="9177" width="11" style="35" customWidth="1"/>
    <col min="9178" max="9178" width="9.83203125" style="35" customWidth="1"/>
    <col min="9179" max="9179" width="12.33203125" style="35" customWidth="1"/>
    <col min="9180" max="9180" width="15.33203125" style="35" customWidth="1"/>
    <col min="9181" max="9181" width="11.33203125" style="35" customWidth="1"/>
    <col min="9182" max="9182" width="16" style="35" customWidth="1"/>
    <col min="9183" max="9183" width="11.83203125" style="35" customWidth="1"/>
    <col min="9184" max="9184" width="10.83203125" style="35" customWidth="1"/>
    <col min="9185" max="9185" width="13.1640625" style="35" customWidth="1"/>
    <col min="9186" max="9186" width="13.6640625" style="35" customWidth="1"/>
    <col min="9187" max="9187" width="10.1640625" style="35" customWidth="1"/>
    <col min="9188" max="9188" width="16" style="35" customWidth="1"/>
    <col min="9189" max="9189" width="10.5" style="35" customWidth="1"/>
    <col min="9190" max="9190" width="11.83203125" style="35" customWidth="1"/>
    <col min="9191" max="9191" width="15.33203125" style="35" customWidth="1"/>
    <col min="9192" max="9192" width="12.5" style="35" customWidth="1"/>
    <col min="9193" max="9193" width="9.1640625" style="35" customWidth="1"/>
    <col min="9194" max="9194" width="16" style="35" customWidth="1"/>
    <col min="9195" max="9195" width="14.1640625" style="35" customWidth="1"/>
    <col min="9196" max="9196" width="15.1640625" style="35" customWidth="1"/>
    <col min="9197" max="9197" width="14.1640625" style="35" customWidth="1"/>
    <col min="9198" max="9198" width="12.6640625" style="35" customWidth="1"/>
    <col min="9199" max="9199" width="16" style="35" customWidth="1"/>
    <col min="9200" max="9200" width="11" style="35" customWidth="1"/>
    <col min="9201" max="9201" width="14.1640625" style="35" customWidth="1"/>
    <col min="9202" max="9202" width="14.5" style="35" customWidth="1"/>
    <col min="9203" max="9203" width="14.1640625" style="35" customWidth="1"/>
    <col min="9204" max="9207" width="16" style="35" customWidth="1"/>
    <col min="9208" max="9422" width="10.6640625" style="35"/>
    <col min="9423" max="9423" width="3.1640625" style="35" bestFit="1" customWidth="1"/>
    <col min="9424" max="9424" width="23.1640625" style="35" bestFit="1" customWidth="1"/>
    <col min="9425" max="9425" width="21" style="35" customWidth="1"/>
    <col min="9426" max="9426" width="22" style="35" bestFit="1" customWidth="1"/>
    <col min="9427" max="9427" width="13.83203125" style="35" customWidth="1"/>
    <col min="9428" max="9428" width="16" style="35" bestFit="1" customWidth="1"/>
    <col min="9429" max="9429" width="35.6640625" style="35" bestFit="1" customWidth="1"/>
    <col min="9430" max="9430" width="10.83203125" style="35" customWidth="1"/>
    <col min="9431" max="9431" width="8.33203125" style="35" customWidth="1"/>
    <col min="9432" max="9432" width="13" style="35" customWidth="1"/>
    <col min="9433" max="9433" width="11" style="35" customWidth="1"/>
    <col min="9434" max="9434" width="9.83203125" style="35" customWidth="1"/>
    <col min="9435" max="9435" width="12.33203125" style="35" customWidth="1"/>
    <col min="9436" max="9436" width="15.33203125" style="35" customWidth="1"/>
    <col min="9437" max="9437" width="11.33203125" style="35" customWidth="1"/>
    <col min="9438" max="9438" width="16" style="35" customWidth="1"/>
    <col min="9439" max="9439" width="11.83203125" style="35" customWidth="1"/>
    <col min="9440" max="9440" width="10.83203125" style="35" customWidth="1"/>
    <col min="9441" max="9441" width="13.1640625" style="35" customWidth="1"/>
    <col min="9442" max="9442" width="13.6640625" style="35" customWidth="1"/>
    <col min="9443" max="9443" width="10.1640625" style="35" customWidth="1"/>
    <col min="9444" max="9444" width="16" style="35" customWidth="1"/>
    <col min="9445" max="9445" width="10.5" style="35" customWidth="1"/>
    <col min="9446" max="9446" width="11.83203125" style="35" customWidth="1"/>
    <col min="9447" max="9447" width="15.33203125" style="35" customWidth="1"/>
    <col min="9448" max="9448" width="12.5" style="35" customWidth="1"/>
    <col min="9449" max="9449" width="9.1640625" style="35" customWidth="1"/>
    <col min="9450" max="9450" width="16" style="35" customWidth="1"/>
    <col min="9451" max="9451" width="14.1640625" style="35" customWidth="1"/>
    <col min="9452" max="9452" width="15.1640625" style="35" customWidth="1"/>
    <col min="9453" max="9453" width="14.1640625" style="35" customWidth="1"/>
    <col min="9454" max="9454" width="12.6640625" style="35" customWidth="1"/>
    <col min="9455" max="9455" width="16" style="35" customWidth="1"/>
    <col min="9456" max="9456" width="11" style="35" customWidth="1"/>
    <col min="9457" max="9457" width="14.1640625" style="35" customWidth="1"/>
    <col min="9458" max="9458" width="14.5" style="35" customWidth="1"/>
    <col min="9459" max="9459" width="14.1640625" style="35" customWidth="1"/>
    <col min="9460" max="9463" width="16" style="35" customWidth="1"/>
    <col min="9464" max="9678" width="10.6640625" style="35"/>
    <col min="9679" max="9679" width="3.1640625" style="35" bestFit="1" customWidth="1"/>
    <col min="9680" max="9680" width="23.1640625" style="35" bestFit="1" customWidth="1"/>
    <col min="9681" max="9681" width="21" style="35" customWidth="1"/>
    <col min="9682" max="9682" width="22" style="35" bestFit="1" customWidth="1"/>
    <col min="9683" max="9683" width="13.83203125" style="35" customWidth="1"/>
    <col min="9684" max="9684" width="16" style="35" bestFit="1" customWidth="1"/>
    <col min="9685" max="9685" width="35.6640625" style="35" bestFit="1" customWidth="1"/>
    <col min="9686" max="9686" width="10.83203125" style="35" customWidth="1"/>
    <col min="9687" max="9687" width="8.33203125" style="35" customWidth="1"/>
    <col min="9688" max="9688" width="13" style="35" customWidth="1"/>
    <col min="9689" max="9689" width="11" style="35" customWidth="1"/>
    <col min="9690" max="9690" width="9.83203125" style="35" customWidth="1"/>
    <col min="9691" max="9691" width="12.33203125" style="35" customWidth="1"/>
    <col min="9692" max="9692" width="15.33203125" style="35" customWidth="1"/>
    <col min="9693" max="9693" width="11.33203125" style="35" customWidth="1"/>
    <col min="9694" max="9694" width="16" style="35" customWidth="1"/>
    <col min="9695" max="9695" width="11.83203125" style="35" customWidth="1"/>
    <col min="9696" max="9696" width="10.83203125" style="35" customWidth="1"/>
    <col min="9697" max="9697" width="13.1640625" style="35" customWidth="1"/>
    <col min="9698" max="9698" width="13.6640625" style="35" customWidth="1"/>
    <col min="9699" max="9699" width="10.1640625" style="35" customWidth="1"/>
    <col min="9700" max="9700" width="16" style="35" customWidth="1"/>
    <col min="9701" max="9701" width="10.5" style="35" customWidth="1"/>
    <col min="9702" max="9702" width="11.83203125" style="35" customWidth="1"/>
    <col min="9703" max="9703" width="15.33203125" style="35" customWidth="1"/>
    <col min="9704" max="9704" width="12.5" style="35" customWidth="1"/>
    <col min="9705" max="9705" width="9.1640625" style="35" customWidth="1"/>
    <col min="9706" max="9706" width="16" style="35" customWidth="1"/>
    <col min="9707" max="9707" width="14.1640625" style="35" customWidth="1"/>
    <col min="9708" max="9708" width="15.1640625" style="35" customWidth="1"/>
    <col min="9709" max="9709" width="14.1640625" style="35" customWidth="1"/>
    <col min="9710" max="9710" width="12.6640625" style="35" customWidth="1"/>
    <col min="9711" max="9711" width="16" style="35" customWidth="1"/>
    <col min="9712" max="9712" width="11" style="35" customWidth="1"/>
    <col min="9713" max="9713" width="14.1640625" style="35" customWidth="1"/>
    <col min="9714" max="9714" width="14.5" style="35" customWidth="1"/>
    <col min="9715" max="9715" width="14.1640625" style="35" customWidth="1"/>
    <col min="9716" max="9719" width="16" style="35" customWidth="1"/>
    <col min="9720" max="9934" width="10.6640625" style="35"/>
    <col min="9935" max="9935" width="3.1640625" style="35" bestFit="1" customWidth="1"/>
    <col min="9936" max="9936" width="23.1640625" style="35" bestFit="1" customWidth="1"/>
    <col min="9937" max="9937" width="21" style="35" customWidth="1"/>
    <col min="9938" max="9938" width="22" style="35" bestFit="1" customWidth="1"/>
    <col min="9939" max="9939" width="13.83203125" style="35" customWidth="1"/>
    <col min="9940" max="9940" width="16" style="35" bestFit="1" customWidth="1"/>
    <col min="9941" max="9941" width="35.6640625" style="35" bestFit="1" customWidth="1"/>
    <col min="9942" max="9942" width="10.83203125" style="35" customWidth="1"/>
    <col min="9943" max="9943" width="8.33203125" style="35" customWidth="1"/>
    <col min="9944" max="9944" width="13" style="35" customWidth="1"/>
    <col min="9945" max="9945" width="11" style="35" customWidth="1"/>
    <col min="9946" max="9946" width="9.83203125" style="35" customWidth="1"/>
    <col min="9947" max="9947" width="12.33203125" style="35" customWidth="1"/>
    <col min="9948" max="9948" width="15.33203125" style="35" customWidth="1"/>
    <col min="9949" max="9949" width="11.33203125" style="35" customWidth="1"/>
    <col min="9950" max="9950" width="16" style="35" customWidth="1"/>
    <col min="9951" max="9951" width="11.83203125" style="35" customWidth="1"/>
    <col min="9952" max="9952" width="10.83203125" style="35" customWidth="1"/>
    <col min="9953" max="9953" width="13.1640625" style="35" customWidth="1"/>
    <col min="9954" max="9954" width="13.6640625" style="35" customWidth="1"/>
    <col min="9955" max="9955" width="10.1640625" style="35" customWidth="1"/>
    <col min="9956" max="9956" width="16" style="35" customWidth="1"/>
    <col min="9957" max="9957" width="10.5" style="35" customWidth="1"/>
    <col min="9958" max="9958" width="11.83203125" style="35" customWidth="1"/>
    <col min="9959" max="9959" width="15.33203125" style="35" customWidth="1"/>
    <col min="9960" max="9960" width="12.5" style="35" customWidth="1"/>
    <col min="9961" max="9961" width="9.1640625" style="35" customWidth="1"/>
    <col min="9962" max="9962" width="16" style="35" customWidth="1"/>
    <col min="9963" max="9963" width="14.1640625" style="35" customWidth="1"/>
    <col min="9964" max="9964" width="15.1640625" style="35" customWidth="1"/>
    <col min="9965" max="9965" width="14.1640625" style="35" customWidth="1"/>
    <col min="9966" max="9966" width="12.6640625" style="35" customWidth="1"/>
    <col min="9967" max="9967" width="16" style="35" customWidth="1"/>
    <col min="9968" max="9968" width="11" style="35" customWidth="1"/>
    <col min="9969" max="9969" width="14.1640625" style="35" customWidth="1"/>
    <col min="9970" max="9970" width="14.5" style="35" customWidth="1"/>
    <col min="9971" max="9971" width="14.1640625" style="35" customWidth="1"/>
    <col min="9972" max="9975" width="16" style="35" customWidth="1"/>
    <col min="9976" max="10190" width="10.6640625" style="35"/>
    <col min="10191" max="10191" width="3.1640625" style="35" bestFit="1" customWidth="1"/>
    <col min="10192" max="10192" width="23.1640625" style="35" bestFit="1" customWidth="1"/>
    <col min="10193" max="10193" width="21" style="35" customWidth="1"/>
    <col min="10194" max="10194" width="22" style="35" bestFit="1" customWidth="1"/>
    <col min="10195" max="10195" width="13.83203125" style="35" customWidth="1"/>
    <col min="10196" max="10196" width="16" style="35" bestFit="1" customWidth="1"/>
    <col min="10197" max="10197" width="35.6640625" style="35" bestFit="1" customWidth="1"/>
    <col min="10198" max="10198" width="10.83203125" style="35" customWidth="1"/>
    <col min="10199" max="10199" width="8.33203125" style="35" customWidth="1"/>
    <col min="10200" max="10200" width="13" style="35" customWidth="1"/>
    <col min="10201" max="10201" width="11" style="35" customWidth="1"/>
    <col min="10202" max="10202" width="9.83203125" style="35" customWidth="1"/>
    <col min="10203" max="10203" width="12.33203125" style="35" customWidth="1"/>
    <col min="10204" max="10204" width="15.33203125" style="35" customWidth="1"/>
    <col min="10205" max="10205" width="11.33203125" style="35" customWidth="1"/>
    <col min="10206" max="10206" width="16" style="35" customWidth="1"/>
    <col min="10207" max="10207" width="11.83203125" style="35" customWidth="1"/>
    <col min="10208" max="10208" width="10.83203125" style="35" customWidth="1"/>
    <col min="10209" max="10209" width="13.1640625" style="35" customWidth="1"/>
    <col min="10210" max="10210" width="13.6640625" style="35" customWidth="1"/>
    <col min="10211" max="10211" width="10.1640625" style="35" customWidth="1"/>
    <col min="10212" max="10212" width="16" style="35" customWidth="1"/>
    <col min="10213" max="10213" width="10.5" style="35" customWidth="1"/>
    <col min="10214" max="10214" width="11.83203125" style="35" customWidth="1"/>
    <col min="10215" max="10215" width="15.33203125" style="35" customWidth="1"/>
    <col min="10216" max="10216" width="12.5" style="35" customWidth="1"/>
    <col min="10217" max="10217" width="9.1640625" style="35" customWidth="1"/>
    <col min="10218" max="10218" width="16" style="35" customWidth="1"/>
    <col min="10219" max="10219" width="14.1640625" style="35" customWidth="1"/>
    <col min="10220" max="10220" width="15.1640625" style="35" customWidth="1"/>
    <col min="10221" max="10221" width="14.1640625" style="35" customWidth="1"/>
    <col min="10222" max="10222" width="12.6640625" style="35" customWidth="1"/>
    <col min="10223" max="10223" width="16" style="35" customWidth="1"/>
    <col min="10224" max="10224" width="11" style="35" customWidth="1"/>
    <col min="10225" max="10225" width="14.1640625" style="35" customWidth="1"/>
    <col min="10226" max="10226" width="14.5" style="35" customWidth="1"/>
    <col min="10227" max="10227" width="14.1640625" style="35" customWidth="1"/>
    <col min="10228" max="10231" width="16" style="35" customWidth="1"/>
    <col min="10232" max="10446" width="10.6640625" style="35"/>
    <col min="10447" max="10447" width="3.1640625" style="35" bestFit="1" customWidth="1"/>
    <col min="10448" max="10448" width="23.1640625" style="35" bestFit="1" customWidth="1"/>
    <col min="10449" max="10449" width="21" style="35" customWidth="1"/>
    <col min="10450" max="10450" width="22" style="35" bestFit="1" customWidth="1"/>
    <col min="10451" max="10451" width="13.83203125" style="35" customWidth="1"/>
    <col min="10452" max="10452" width="16" style="35" bestFit="1" customWidth="1"/>
    <col min="10453" max="10453" width="35.6640625" style="35" bestFit="1" customWidth="1"/>
    <col min="10454" max="10454" width="10.83203125" style="35" customWidth="1"/>
    <col min="10455" max="10455" width="8.33203125" style="35" customWidth="1"/>
    <col min="10456" max="10456" width="13" style="35" customWidth="1"/>
    <col min="10457" max="10457" width="11" style="35" customWidth="1"/>
    <col min="10458" max="10458" width="9.83203125" style="35" customWidth="1"/>
    <col min="10459" max="10459" width="12.33203125" style="35" customWidth="1"/>
    <col min="10460" max="10460" width="15.33203125" style="35" customWidth="1"/>
    <col min="10461" max="10461" width="11.33203125" style="35" customWidth="1"/>
    <col min="10462" max="10462" width="16" style="35" customWidth="1"/>
    <col min="10463" max="10463" width="11.83203125" style="35" customWidth="1"/>
    <col min="10464" max="10464" width="10.83203125" style="35" customWidth="1"/>
    <col min="10465" max="10465" width="13.1640625" style="35" customWidth="1"/>
    <col min="10466" max="10466" width="13.6640625" style="35" customWidth="1"/>
    <col min="10467" max="10467" width="10.1640625" style="35" customWidth="1"/>
    <col min="10468" max="10468" width="16" style="35" customWidth="1"/>
    <col min="10469" max="10469" width="10.5" style="35" customWidth="1"/>
    <col min="10470" max="10470" width="11.83203125" style="35" customWidth="1"/>
    <col min="10471" max="10471" width="15.33203125" style="35" customWidth="1"/>
    <col min="10472" max="10472" width="12.5" style="35" customWidth="1"/>
    <col min="10473" max="10473" width="9.1640625" style="35" customWidth="1"/>
    <col min="10474" max="10474" width="16" style="35" customWidth="1"/>
    <col min="10475" max="10475" width="14.1640625" style="35" customWidth="1"/>
    <col min="10476" max="10476" width="15.1640625" style="35" customWidth="1"/>
    <col min="10477" max="10477" width="14.1640625" style="35" customWidth="1"/>
    <col min="10478" max="10478" width="12.6640625" style="35" customWidth="1"/>
    <col min="10479" max="10479" width="16" style="35" customWidth="1"/>
    <col min="10480" max="10480" width="11" style="35" customWidth="1"/>
    <col min="10481" max="10481" width="14.1640625" style="35" customWidth="1"/>
    <col min="10482" max="10482" width="14.5" style="35" customWidth="1"/>
    <col min="10483" max="10483" width="14.1640625" style="35" customWidth="1"/>
    <col min="10484" max="10487" width="16" style="35" customWidth="1"/>
    <col min="10488" max="10702" width="10.6640625" style="35"/>
    <col min="10703" max="10703" width="3.1640625" style="35" bestFit="1" customWidth="1"/>
    <col min="10704" max="10704" width="23.1640625" style="35" bestFit="1" customWidth="1"/>
    <col min="10705" max="10705" width="21" style="35" customWidth="1"/>
    <col min="10706" max="10706" width="22" style="35" bestFit="1" customWidth="1"/>
    <col min="10707" max="10707" width="13.83203125" style="35" customWidth="1"/>
    <col min="10708" max="10708" width="16" style="35" bestFit="1" customWidth="1"/>
    <col min="10709" max="10709" width="35.6640625" style="35" bestFit="1" customWidth="1"/>
    <col min="10710" max="10710" width="10.83203125" style="35" customWidth="1"/>
    <col min="10711" max="10711" width="8.33203125" style="35" customWidth="1"/>
    <col min="10712" max="10712" width="13" style="35" customWidth="1"/>
    <col min="10713" max="10713" width="11" style="35" customWidth="1"/>
    <col min="10714" max="10714" width="9.83203125" style="35" customWidth="1"/>
    <col min="10715" max="10715" width="12.33203125" style="35" customWidth="1"/>
    <col min="10716" max="10716" width="15.33203125" style="35" customWidth="1"/>
    <col min="10717" max="10717" width="11.33203125" style="35" customWidth="1"/>
    <col min="10718" max="10718" width="16" style="35" customWidth="1"/>
    <col min="10719" max="10719" width="11.83203125" style="35" customWidth="1"/>
    <col min="10720" max="10720" width="10.83203125" style="35" customWidth="1"/>
    <col min="10721" max="10721" width="13.1640625" style="35" customWidth="1"/>
    <col min="10722" max="10722" width="13.6640625" style="35" customWidth="1"/>
    <col min="10723" max="10723" width="10.1640625" style="35" customWidth="1"/>
    <col min="10724" max="10724" width="16" style="35" customWidth="1"/>
    <col min="10725" max="10725" width="10.5" style="35" customWidth="1"/>
    <col min="10726" max="10726" width="11.83203125" style="35" customWidth="1"/>
    <col min="10727" max="10727" width="15.33203125" style="35" customWidth="1"/>
    <col min="10728" max="10728" width="12.5" style="35" customWidth="1"/>
    <col min="10729" max="10729" width="9.1640625" style="35" customWidth="1"/>
    <col min="10730" max="10730" width="16" style="35" customWidth="1"/>
    <col min="10731" max="10731" width="14.1640625" style="35" customWidth="1"/>
    <col min="10732" max="10732" width="15.1640625" style="35" customWidth="1"/>
    <col min="10733" max="10733" width="14.1640625" style="35" customWidth="1"/>
    <col min="10734" max="10734" width="12.6640625" style="35" customWidth="1"/>
    <col min="10735" max="10735" width="16" style="35" customWidth="1"/>
    <col min="10736" max="10736" width="11" style="35" customWidth="1"/>
    <col min="10737" max="10737" width="14.1640625" style="35" customWidth="1"/>
    <col min="10738" max="10738" width="14.5" style="35" customWidth="1"/>
    <col min="10739" max="10739" width="14.1640625" style="35" customWidth="1"/>
    <col min="10740" max="10743" width="16" style="35" customWidth="1"/>
    <col min="10744" max="10958" width="10.6640625" style="35"/>
    <col min="10959" max="10959" width="3.1640625" style="35" bestFit="1" customWidth="1"/>
    <col min="10960" max="10960" width="23.1640625" style="35" bestFit="1" customWidth="1"/>
    <col min="10961" max="10961" width="21" style="35" customWidth="1"/>
    <col min="10962" max="10962" width="22" style="35" bestFit="1" customWidth="1"/>
    <col min="10963" max="10963" width="13.83203125" style="35" customWidth="1"/>
    <col min="10964" max="10964" width="16" style="35" bestFit="1" customWidth="1"/>
    <col min="10965" max="10965" width="35.6640625" style="35" bestFit="1" customWidth="1"/>
    <col min="10966" max="10966" width="10.83203125" style="35" customWidth="1"/>
    <col min="10967" max="10967" width="8.33203125" style="35" customWidth="1"/>
    <col min="10968" max="10968" width="13" style="35" customWidth="1"/>
    <col min="10969" max="10969" width="11" style="35" customWidth="1"/>
    <col min="10970" max="10970" width="9.83203125" style="35" customWidth="1"/>
    <col min="10971" max="10971" width="12.33203125" style="35" customWidth="1"/>
    <col min="10972" max="10972" width="15.33203125" style="35" customWidth="1"/>
    <col min="10973" max="10973" width="11.33203125" style="35" customWidth="1"/>
    <col min="10974" max="10974" width="16" style="35" customWidth="1"/>
    <col min="10975" max="10975" width="11.83203125" style="35" customWidth="1"/>
    <col min="10976" max="10976" width="10.83203125" style="35" customWidth="1"/>
    <col min="10977" max="10977" width="13.1640625" style="35" customWidth="1"/>
    <col min="10978" max="10978" width="13.6640625" style="35" customWidth="1"/>
    <col min="10979" max="10979" width="10.1640625" style="35" customWidth="1"/>
    <col min="10980" max="10980" width="16" style="35" customWidth="1"/>
    <col min="10981" max="10981" width="10.5" style="35" customWidth="1"/>
    <col min="10982" max="10982" width="11.83203125" style="35" customWidth="1"/>
    <col min="10983" max="10983" width="15.33203125" style="35" customWidth="1"/>
    <col min="10984" max="10984" width="12.5" style="35" customWidth="1"/>
    <col min="10985" max="10985" width="9.1640625" style="35" customWidth="1"/>
    <col min="10986" max="10986" width="16" style="35" customWidth="1"/>
    <col min="10987" max="10987" width="14.1640625" style="35" customWidth="1"/>
    <col min="10988" max="10988" width="15.1640625" style="35" customWidth="1"/>
    <col min="10989" max="10989" width="14.1640625" style="35" customWidth="1"/>
    <col min="10990" max="10990" width="12.6640625" style="35" customWidth="1"/>
    <col min="10991" max="10991" width="16" style="35" customWidth="1"/>
    <col min="10992" max="10992" width="11" style="35" customWidth="1"/>
    <col min="10993" max="10993" width="14.1640625" style="35" customWidth="1"/>
    <col min="10994" max="10994" width="14.5" style="35" customWidth="1"/>
    <col min="10995" max="10995" width="14.1640625" style="35" customWidth="1"/>
    <col min="10996" max="10999" width="16" style="35" customWidth="1"/>
    <col min="11000" max="11214" width="10.6640625" style="35"/>
    <col min="11215" max="11215" width="3.1640625" style="35" bestFit="1" customWidth="1"/>
    <col min="11216" max="11216" width="23.1640625" style="35" bestFit="1" customWidth="1"/>
    <col min="11217" max="11217" width="21" style="35" customWidth="1"/>
    <col min="11218" max="11218" width="22" style="35" bestFit="1" customWidth="1"/>
    <col min="11219" max="11219" width="13.83203125" style="35" customWidth="1"/>
    <col min="11220" max="11220" width="16" style="35" bestFit="1" customWidth="1"/>
    <col min="11221" max="11221" width="35.6640625" style="35" bestFit="1" customWidth="1"/>
    <col min="11222" max="11222" width="10.83203125" style="35" customWidth="1"/>
    <col min="11223" max="11223" width="8.33203125" style="35" customWidth="1"/>
    <col min="11224" max="11224" width="13" style="35" customWidth="1"/>
    <col min="11225" max="11225" width="11" style="35" customWidth="1"/>
    <col min="11226" max="11226" width="9.83203125" style="35" customWidth="1"/>
    <col min="11227" max="11227" width="12.33203125" style="35" customWidth="1"/>
    <col min="11228" max="11228" width="15.33203125" style="35" customWidth="1"/>
    <col min="11229" max="11229" width="11.33203125" style="35" customWidth="1"/>
    <col min="11230" max="11230" width="16" style="35" customWidth="1"/>
    <col min="11231" max="11231" width="11.83203125" style="35" customWidth="1"/>
    <col min="11232" max="11232" width="10.83203125" style="35" customWidth="1"/>
    <col min="11233" max="11233" width="13.1640625" style="35" customWidth="1"/>
    <col min="11234" max="11234" width="13.6640625" style="35" customWidth="1"/>
    <col min="11235" max="11235" width="10.1640625" style="35" customWidth="1"/>
    <col min="11236" max="11236" width="16" style="35" customWidth="1"/>
    <col min="11237" max="11237" width="10.5" style="35" customWidth="1"/>
    <col min="11238" max="11238" width="11.83203125" style="35" customWidth="1"/>
    <col min="11239" max="11239" width="15.33203125" style="35" customWidth="1"/>
    <col min="11240" max="11240" width="12.5" style="35" customWidth="1"/>
    <col min="11241" max="11241" width="9.1640625" style="35" customWidth="1"/>
    <col min="11242" max="11242" width="16" style="35" customWidth="1"/>
    <col min="11243" max="11243" width="14.1640625" style="35" customWidth="1"/>
    <col min="11244" max="11244" width="15.1640625" style="35" customWidth="1"/>
    <col min="11245" max="11245" width="14.1640625" style="35" customWidth="1"/>
    <col min="11246" max="11246" width="12.6640625" style="35" customWidth="1"/>
    <col min="11247" max="11247" width="16" style="35" customWidth="1"/>
    <col min="11248" max="11248" width="11" style="35" customWidth="1"/>
    <col min="11249" max="11249" width="14.1640625" style="35" customWidth="1"/>
    <col min="11250" max="11250" width="14.5" style="35" customWidth="1"/>
    <col min="11251" max="11251" width="14.1640625" style="35" customWidth="1"/>
    <col min="11252" max="11255" width="16" style="35" customWidth="1"/>
    <col min="11256" max="11470" width="10.6640625" style="35"/>
    <col min="11471" max="11471" width="3.1640625" style="35" bestFit="1" customWidth="1"/>
    <col min="11472" max="11472" width="23.1640625" style="35" bestFit="1" customWidth="1"/>
    <col min="11473" max="11473" width="21" style="35" customWidth="1"/>
    <col min="11474" max="11474" width="22" style="35" bestFit="1" customWidth="1"/>
    <col min="11475" max="11475" width="13.83203125" style="35" customWidth="1"/>
    <col min="11476" max="11476" width="16" style="35" bestFit="1" customWidth="1"/>
    <col min="11477" max="11477" width="35.6640625" style="35" bestFit="1" customWidth="1"/>
    <col min="11478" max="11478" width="10.83203125" style="35" customWidth="1"/>
    <col min="11479" max="11479" width="8.33203125" style="35" customWidth="1"/>
    <col min="11480" max="11480" width="13" style="35" customWidth="1"/>
    <col min="11481" max="11481" width="11" style="35" customWidth="1"/>
    <col min="11482" max="11482" width="9.83203125" style="35" customWidth="1"/>
    <col min="11483" max="11483" width="12.33203125" style="35" customWidth="1"/>
    <col min="11484" max="11484" width="15.33203125" style="35" customWidth="1"/>
    <col min="11485" max="11485" width="11.33203125" style="35" customWidth="1"/>
    <col min="11486" max="11486" width="16" style="35" customWidth="1"/>
    <col min="11487" max="11487" width="11.83203125" style="35" customWidth="1"/>
    <col min="11488" max="11488" width="10.83203125" style="35" customWidth="1"/>
    <col min="11489" max="11489" width="13.1640625" style="35" customWidth="1"/>
    <col min="11490" max="11490" width="13.6640625" style="35" customWidth="1"/>
    <col min="11491" max="11491" width="10.1640625" style="35" customWidth="1"/>
    <col min="11492" max="11492" width="16" style="35" customWidth="1"/>
    <col min="11493" max="11493" width="10.5" style="35" customWidth="1"/>
    <col min="11494" max="11494" width="11.83203125" style="35" customWidth="1"/>
    <col min="11495" max="11495" width="15.33203125" style="35" customWidth="1"/>
    <col min="11496" max="11496" width="12.5" style="35" customWidth="1"/>
    <col min="11497" max="11497" width="9.1640625" style="35" customWidth="1"/>
    <col min="11498" max="11498" width="16" style="35" customWidth="1"/>
    <col min="11499" max="11499" width="14.1640625" style="35" customWidth="1"/>
    <col min="11500" max="11500" width="15.1640625" style="35" customWidth="1"/>
    <col min="11501" max="11501" width="14.1640625" style="35" customWidth="1"/>
    <col min="11502" max="11502" width="12.6640625" style="35" customWidth="1"/>
    <col min="11503" max="11503" width="16" style="35" customWidth="1"/>
    <col min="11504" max="11504" width="11" style="35" customWidth="1"/>
    <col min="11505" max="11505" width="14.1640625" style="35" customWidth="1"/>
    <col min="11506" max="11506" width="14.5" style="35" customWidth="1"/>
    <col min="11507" max="11507" width="14.1640625" style="35" customWidth="1"/>
    <col min="11508" max="11511" width="16" style="35" customWidth="1"/>
    <col min="11512" max="11726" width="10.6640625" style="35"/>
    <col min="11727" max="11727" width="3.1640625" style="35" bestFit="1" customWidth="1"/>
    <col min="11728" max="11728" width="23.1640625" style="35" bestFit="1" customWidth="1"/>
    <col min="11729" max="11729" width="21" style="35" customWidth="1"/>
    <col min="11730" max="11730" width="22" style="35" bestFit="1" customWidth="1"/>
    <col min="11731" max="11731" width="13.83203125" style="35" customWidth="1"/>
    <col min="11732" max="11732" width="16" style="35" bestFit="1" customWidth="1"/>
    <col min="11733" max="11733" width="35.6640625" style="35" bestFit="1" customWidth="1"/>
    <col min="11734" max="11734" width="10.83203125" style="35" customWidth="1"/>
    <col min="11735" max="11735" width="8.33203125" style="35" customWidth="1"/>
    <col min="11736" max="11736" width="13" style="35" customWidth="1"/>
    <col min="11737" max="11737" width="11" style="35" customWidth="1"/>
    <col min="11738" max="11738" width="9.83203125" style="35" customWidth="1"/>
    <col min="11739" max="11739" width="12.33203125" style="35" customWidth="1"/>
    <col min="11740" max="11740" width="15.33203125" style="35" customWidth="1"/>
    <col min="11741" max="11741" width="11.33203125" style="35" customWidth="1"/>
    <col min="11742" max="11742" width="16" style="35" customWidth="1"/>
    <col min="11743" max="11743" width="11.83203125" style="35" customWidth="1"/>
    <col min="11744" max="11744" width="10.83203125" style="35" customWidth="1"/>
    <col min="11745" max="11745" width="13.1640625" style="35" customWidth="1"/>
    <col min="11746" max="11746" width="13.6640625" style="35" customWidth="1"/>
    <col min="11747" max="11747" width="10.1640625" style="35" customWidth="1"/>
    <col min="11748" max="11748" width="16" style="35" customWidth="1"/>
    <col min="11749" max="11749" width="10.5" style="35" customWidth="1"/>
    <col min="11750" max="11750" width="11.83203125" style="35" customWidth="1"/>
    <col min="11751" max="11751" width="15.33203125" style="35" customWidth="1"/>
    <col min="11752" max="11752" width="12.5" style="35" customWidth="1"/>
    <col min="11753" max="11753" width="9.1640625" style="35" customWidth="1"/>
    <col min="11754" max="11754" width="16" style="35" customWidth="1"/>
    <col min="11755" max="11755" width="14.1640625" style="35" customWidth="1"/>
    <col min="11756" max="11756" width="15.1640625" style="35" customWidth="1"/>
    <col min="11757" max="11757" width="14.1640625" style="35" customWidth="1"/>
    <col min="11758" max="11758" width="12.6640625" style="35" customWidth="1"/>
    <col min="11759" max="11759" width="16" style="35" customWidth="1"/>
    <col min="11760" max="11760" width="11" style="35" customWidth="1"/>
    <col min="11761" max="11761" width="14.1640625" style="35" customWidth="1"/>
    <col min="11762" max="11762" width="14.5" style="35" customWidth="1"/>
    <col min="11763" max="11763" width="14.1640625" style="35" customWidth="1"/>
    <col min="11764" max="11767" width="16" style="35" customWidth="1"/>
    <col min="11768" max="11982" width="10.6640625" style="35"/>
    <col min="11983" max="11983" width="3.1640625" style="35" bestFit="1" customWidth="1"/>
    <col min="11984" max="11984" width="23.1640625" style="35" bestFit="1" customWidth="1"/>
    <col min="11985" max="11985" width="21" style="35" customWidth="1"/>
    <col min="11986" max="11986" width="22" style="35" bestFit="1" customWidth="1"/>
    <col min="11987" max="11987" width="13.83203125" style="35" customWidth="1"/>
    <col min="11988" max="11988" width="16" style="35" bestFit="1" customWidth="1"/>
    <col min="11989" max="11989" width="35.6640625" style="35" bestFit="1" customWidth="1"/>
    <col min="11990" max="11990" width="10.83203125" style="35" customWidth="1"/>
    <col min="11991" max="11991" width="8.33203125" style="35" customWidth="1"/>
    <col min="11992" max="11992" width="13" style="35" customWidth="1"/>
    <col min="11993" max="11993" width="11" style="35" customWidth="1"/>
    <col min="11994" max="11994" width="9.83203125" style="35" customWidth="1"/>
    <col min="11995" max="11995" width="12.33203125" style="35" customWidth="1"/>
    <col min="11996" max="11996" width="15.33203125" style="35" customWidth="1"/>
    <col min="11997" max="11997" width="11.33203125" style="35" customWidth="1"/>
    <col min="11998" max="11998" width="16" style="35" customWidth="1"/>
    <col min="11999" max="11999" width="11.83203125" style="35" customWidth="1"/>
    <col min="12000" max="12000" width="10.83203125" style="35" customWidth="1"/>
    <col min="12001" max="12001" width="13.1640625" style="35" customWidth="1"/>
    <col min="12002" max="12002" width="13.6640625" style="35" customWidth="1"/>
    <col min="12003" max="12003" width="10.1640625" style="35" customWidth="1"/>
    <col min="12004" max="12004" width="16" style="35" customWidth="1"/>
    <col min="12005" max="12005" width="10.5" style="35" customWidth="1"/>
    <col min="12006" max="12006" width="11.83203125" style="35" customWidth="1"/>
    <col min="12007" max="12007" width="15.33203125" style="35" customWidth="1"/>
    <col min="12008" max="12008" width="12.5" style="35" customWidth="1"/>
    <col min="12009" max="12009" width="9.1640625" style="35" customWidth="1"/>
    <col min="12010" max="12010" width="16" style="35" customWidth="1"/>
    <col min="12011" max="12011" width="14.1640625" style="35" customWidth="1"/>
    <col min="12012" max="12012" width="15.1640625" style="35" customWidth="1"/>
    <col min="12013" max="12013" width="14.1640625" style="35" customWidth="1"/>
    <col min="12014" max="12014" width="12.6640625" style="35" customWidth="1"/>
    <col min="12015" max="12015" width="16" style="35" customWidth="1"/>
    <col min="12016" max="12016" width="11" style="35" customWidth="1"/>
    <col min="12017" max="12017" width="14.1640625" style="35" customWidth="1"/>
    <col min="12018" max="12018" width="14.5" style="35" customWidth="1"/>
    <col min="12019" max="12019" width="14.1640625" style="35" customWidth="1"/>
    <col min="12020" max="12023" width="16" style="35" customWidth="1"/>
    <col min="12024" max="12238" width="10.6640625" style="35"/>
    <col min="12239" max="12239" width="3.1640625" style="35" bestFit="1" customWidth="1"/>
    <col min="12240" max="12240" width="23.1640625" style="35" bestFit="1" customWidth="1"/>
    <col min="12241" max="12241" width="21" style="35" customWidth="1"/>
    <col min="12242" max="12242" width="22" style="35" bestFit="1" customWidth="1"/>
    <col min="12243" max="12243" width="13.83203125" style="35" customWidth="1"/>
    <col min="12244" max="12244" width="16" style="35" bestFit="1" customWidth="1"/>
    <col min="12245" max="12245" width="35.6640625" style="35" bestFit="1" customWidth="1"/>
    <col min="12246" max="12246" width="10.83203125" style="35" customWidth="1"/>
    <col min="12247" max="12247" width="8.33203125" style="35" customWidth="1"/>
    <col min="12248" max="12248" width="13" style="35" customWidth="1"/>
    <col min="12249" max="12249" width="11" style="35" customWidth="1"/>
    <col min="12250" max="12250" width="9.83203125" style="35" customWidth="1"/>
    <col min="12251" max="12251" width="12.33203125" style="35" customWidth="1"/>
    <col min="12252" max="12252" width="15.33203125" style="35" customWidth="1"/>
    <col min="12253" max="12253" width="11.33203125" style="35" customWidth="1"/>
    <col min="12254" max="12254" width="16" style="35" customWidth="1"/>
    <col min="12255" max="12255" width="11.83203125" style="35" customWidth="1"/>
    <col min="12256" max="12256" width="10.83203125" style="35" customWidth="1"/>
    <col min="12257" max="12257" width="13.1640625" style="35" customWidth="1"/>
    <col min="12258" max="12258" width="13.6640625" style="35" customWidth="1"/>
    <col min="12259" max="12259" width="10.1640625" style="35" customWidth="1"/>
    <col min="12260" max="12260" width="16" style="35" customWidth="1"/>
    <col min="12261" max="12261" width="10.5" style="35" customWidth="1"/>
    <col min="12262" max="12262" width="11.83203125" style="35" customWidth="1"/>
    <col min="12263" max="12263" width="15.33203125" style="35" customWidth="1"/>
    <col min="12264" max="12264" width="12.5" style="35" customWidth="1"/>
    <col min="12265" max="12265" width="9.1640625" style="35" customWidth="1"/>
    <col min="12266" max="12266" width="16" style="35" customWidth="1"/>
    <col min="12267" max="12267" width="14.1640625" style="35" customWidth="1"/>
    <col min="12268" max="12268" width="15.1640625" style="35" customWidth="1"/>
    <col min="12269" max="12269" width="14.1640625" style="35" customWidth="1"/>
    <col min="12270" max="12270" width="12.6640625" style="35" customWidth="1"/>
    <col min="12271" max="12271" width="16" style="35" customWidth="1"/>
    <col min="12272" max="12272" width="11" style="35" customWidth="1"/>
    <col min="12273" max="12273" width="14.1640625" style="35" customWidth="1"/>
    <col min="12274" max="12274" width="14.5" style="35" customWidth="1"/>
    <col min="12275" max="12275" width="14.1640625" style="35" customWidth="1"/>
    <col min="12276" max="12279" width="16" style="35" customWidth="1"/>
    <col min="12280" max="12494" width="10.6640625" style="35"/>
    <col min="12495" max="12495" width="3.1640625" style="35" bestFit="1" customWidth="1"/>
    <col min="12496" max="12496" width="23.1640625" style="35" bestFit="1" customWidth="1"/>
    <col min="12497" max="12497" width="21" style="35" customWidth="1"/>
    <col min="12498" max="12498" width="22" style="35" bestFit="1" customWidth="1"/>
    <col min="12499" max="12499" width="13.83203125" style="35" customWidth="1"/>
    <col min="12500" max="12500" width="16" style="35" bestFit="1" customWidth="1"/>
    <col min="12501" max="12501" width="35.6640625" style="35" bestFit="1" customWidth="1"/>
    <col min="12502" max="12502" width="10.83203125" style="35" customWidth="1"/>
    <col min="12503" max="12503" width="8.33203125" style="35" customWidth="1"/>
    <col min="12504" max="12504" width="13" style="35" customWidth="1"/>
    <col min="12505" max="12505" width="11" style="35" customWidth="1"/>
    <col min="12506" max="12506" width="9.83203125" style="35" customWidth="1"/>
    <col min="12507" max="12507" width="12.33203125" style="35" customWidth="1"/>
    <col min="12508" max="12508" width="15.33203125" style="35" customWidth="1"/>
    <col min="12509" max="12509" width="11.33203125" style="35" customWidth="1"/>
    <col min="12510" max="12510" width="16" style="35" customWidth="1"/>
    <col min="12511" max="12511" width="11.83203125" style="35" customWidth="1"/>
    <col min="12512" max="12512" width="10.83203125" style="35" customWidth="1"/>
    <col min="12513" max="12513" width="13.1640625" style="35" customWidth="1"/>
    <col min="12514" max="12514" width="13.6640625" style="35" customWidth="1"/>
    <col min="12515" max="12515" width="10.1640625" style="35" customWidth="1"/>
    <col min="12516" max="12516" width="16" style="35" customWidth="1"/>
    <col min="12517" max="12517" width="10.5" style="35" customWidth="1"/>
    <col min="12518" max="12518" width="11.83203125" style="35" customWidth="1"/>
    <col min="12519" max="12519" width="15.33203125" style="35" customWidth="1"/>
    <col min="12520" max="12520" width="12.5" style="35" customWidth="1"/>
    <col min="12521" max="12521" width="9.1640625" style="35" customWidth="1"/>
    <col min="12522" max="12522" width="16" style="35" customWidth="1"/>
    <col min="12523" max="12523" width="14.1640625" style="35" customWidth="1"/>
    <col min="12524" max="12524" width="15.1640625" style="35" customWidth="1"/>
    <col min="12525" max="12525" width="14.1640625" style="35" customWidth="1"/>
    <col min="12526" max="12526" width="12.6640625" style="35" customWidth="1"/>
    <col min="12527" max="12527" width="16" style="35" customWidth="1"/>
    <col min="12528" max="12528" width="11" style="35" customWidth="1"/>
    <col min="12529" max="12529" width="14.1640625" style="35" customWidth="1"/>
    <col min="12530" max="12530" width="14.5" style="35" customWidth="1"/>
    <col min="12531" max="12531" width="14.1640625" style="35" customWidth="1"/>
    <col min="12532" max="12535" width="16" style="35" customWidth="1"/>
    <col min="12536" max="12750" width="10.6640625" style="35"/>
    <col min="12751" max="12751" width="3.1640625" style="35" bestFit="1" customWidth="1"/>
    <col min="12752" max="12752" width="23.1640625" style="35" bestFit="1" customWidth="1"/>
    <col min="12753" max="12753" width="21" style="35" customWidth="1"/>
    <col min="12754" max="12754" width="22" style="35" bestFit="1" customWidth="1"/>
    <col min="12755" max="12755" width="13.83203125" style="35" customWidth="1"/>
    <col min="12756" max="12756" width="16" style="35" bestFit="1" customWidth="1"/>
    <col min="12757" max="12757" width="35.6640625" style="35" bestFit="1" customWidth="1"/>
    <col min="12758" max="12758" width="10.83203125" style="35" customWidth="1"/>
    <col min="12759" max="12759" width="8.33203125" style="35" customWidth="1"/>
    <col min="12760" max="12760" width="13" style="35" customWidth="1"/>
    <col min="12761" max="12761" width="11" style="35" customWidth="1"/>
    <col min="12762" max="12762" width="9.83203125" style="35" customWidth="1"/>
    <col min="12763" max="12763" width="12.33203125" style="35" customWidth="1"/>
    <col min="12764" max="12764" width="15.33203125" style="35" customWidth="1"/>
    <col min="12765" max="12765" width="11.33203125" style="35" customWidth="1"/>
    <col min="12766" max="12766" width="16" style="35" customWidth="1"/>
    <col min="12767" max="12767" width="11.83203125" style="35" customWidth="1"/>
    <col min="12768" max="12768" width="10.83203125" style="35" customWidth="1"/>
    <col min="12769" max="12769" width="13.1640625" style="35" customWidth="1"/>
    <col min="12770" max="12770" width="13.6640625" style="35" customWidth="1"/>
    <col min="12771" max="12771" width="10.1640625" style="35" customWidth="1"/>
    <col min="12772" max="12772" width="16" style="35" customWidth="1"/>
    <col min="12773" max="12773" width="10.5" style="35" customWidth="1"/>
    <col min="12774" max="12774" width="11.83203125" style="35" customWidth="1"/>
    <col min="12775" max="12775" width="15.33203125" style="35" customWidth="1"/>
    <col min="12776" max="12776" width="12.5" style="35" customWidth="1"/>
    <col min="12777" max="12777" width="9.1640625" style="35" customWidth="1"/>
    <col min="12778" max="12778" width="16" style="35" customWidth="1"/>
    <col min="12779" max="12779" width="14.1640625" style="35" customWidth="1"/>
    <col min="12780" max="12780" width="15.1640625" style="35" customWidth="1"/>
    <col min="12781" max="12781" width="14.1640625" style="35" customWidth="1"/>
    <col min="12782" max="12782" width="12.6640625" style="35" customWidth="1"/>
    <col min="12783" max="12783" width="16" style="35" customWidth="1"/>
    <col min="12784" max="12784" width="11" style="35" customWidth="1"/>
    <col min="12785" max="12785" width="14.1640625" style="35" customWidth="1"/>
    <col min="12786" max="12786" width="14.5" style="35" customWidth="1"/>
    <col min="12787" max="12787" width="14.1640625" style="35" customWidth="1"/>
    <col min="12788" max="12791" width="16" style="35" customWidth="1"/>
    <col min="12792" max="13006" width="10.6640625" style="35"/>
    <col min="13007" max="13007" width="3.1640625" style="35" bestFit="1" customWidth="1"/>
    <col min="13008" max="13008" width="23.1640625" style="35" bestFit="1" customWidth="1"/>
    <col min="13009" max="13009" width="21" style="35" customWidth="1"/>
    <col min="13010" max="13010" width="22" style="35" bestFit="1" customWidth="1"/>
    <col min="13011" max="13011" width="13.83203125" style="35" customWidth="1"/>
    <col min="13012" max="13012" width="16" style="35" bestFit="1" customWidth="1"/>
    <col min="13013" max="13013" width="35.6640625" style="35" bestFit="1" customWidth="1"/>
    <col min="13014" max="13014" width="10.83203125" style="35" customWidth="1"/>
    <col min="13015" max="13015" width="8.33203125" style="35" customWidth="1"/>
    <col min="13016" max="13016" width="13" style="35" customWidth="1"/>
    <col min="13017" max="13017" width="11" style="35" customWidth="1"/>
    <col min="13018" max="13018" width="9.83203125" style="35" customWidth="1"/>
    <col min="13019" max="13019" width="12.33203125" style="35" customWidth="1"/>
    <col min="13020" max="13020" width="15.33203125" style="35" customWidth="1"/>
    <col min="13021" max="13021" width="11.33203125" style="35" customWidth="1"/>
    <col min="13022" max="13022" width="16" style="35" customWidth="1"/>
    <col min="13023" max="13023" width="11.83203125" style="35" customWidth="1"/>
    <col min="13024" max="13024" width="10.83203125" style="35" customWidth="1"/>
    <col min="13025" max="13025" width="13.1640625" style="35" customWidth="1"/>
    <col min="13026" max="13026" width="13.6640625" style="35" customWidth="1"/>
    <col min="13027" max="13027" width="10.1640625" style="35" customWidth="1"/>
    <col min="13028" max="13028" width="16" style="35" customWidth="1"/>
    <col min="13029" max="13029" width="10.5" style="35" customWidth="1"/>
    <col min="13030" max="13030" width="11.83203125" style="35" customWidth="1"/>
    <col min="13031" max="13031" width="15.33203125" style="35" customWidth="1"/>
    <col min="13032" max="13032" width="12.5" style="35" customWidth="1"/>
    <col min="13033" max="13033" width="9.1640625" style="35" customWidth="1"/>
    <col min="13034" max="13034" width="16" style="35" customWidth="1"/>
    <col min="13035" max="13035" width="14.1640625" style="35" customWidth="1"/>
    <col min="13036" max="13036" width="15.1640625" style="35" customWidth="1"/>
    <col min="13037" max="13037" width="14.1640625" style="35" customWidth="1"/>
    <col min="13038" max="13038" width="12.6640625" style="35" customWidth="1"/>
    <col min="13039" max="13039" width="16" style="35" customWidth="1"/>
    <col min="13040" max="13040" width="11" style="35" customWidth="1"/>
    <col min="13041" max="13041" width="14.1640625" style="35" customWidth="1"/>
    <col min="13042" max="13042" width="14.5" style="35" customWidth="1"/>
    <col min="13043" max="13043" width="14.1640625" style="35" customWidth="1"/>
    <col min="13044" max="13047" width="16" style="35" customWidth="1"/>
    <col min="13048" max="13262" width="10.6640625" style="35"/>
    <col min="13263" max="13263" width="3.1640625" style="35" bestFit="1" customWidth="1"/>
    <col min="13264" max="13264" width="23.1640625" style="35" bestFit="1" customWidth="1"/>
    <col min="13265" max="13265" width="21" style="35" customWidth="1"/>
    <col min="13266" max="13266" width="22" style="35" bestFit="1" customWidth="1"/>
    <col min="13267" max="13267" width="13.83203125" style="35" customWidth="1"/>
    <col min="13268" max="13268" width="16" style="35" bestFit="1" customWidth="1"/>
    <col min="13269" max="13269" width="35.6640625" style="35" bestFit="1" customWidth="1"/>
    <col min="13270" max="13270" width="10.83203125" style="35" customWidth="1"/>
    <col min="13271" max="13271" width="8.33203125" style="35" customWidth="1"/>
    <col min="13272" max="13272" width="13" style="35" customWidth="1"/>
    <col min="13273" max="13273" width="11" style="35" customWidth="1"/>
    <col min="13274" max="13274" width="9.83203125" style="35" customWidth="1"/>
    <col min="13275" max="13275" width="12.33203125" style="35" customWidth="1"/>
    <col min="13276" max="13276" width="15.33203125" style="35" customWidth="1"/>
    <col min="13277" max="13277" width="11.33203125" style="35" customWidth="1"/>
    <col min="13278" max="13278" width="16" style="35" customWidth="1"/>
    <col min="13279" max="13279" width="11.83203125" style="35" customWidth="1"/>
    <col min="13280" max="13280" width="10.83203125" style="35" customWidth="1"/>
    <col min="13281" max="13281" width="13.1640625" style="35" customWidth="1"/>
    <col min="13282" max="13282" width="13.6640625" style="35" customWidth="1"/>
    <col min="13283" max="13283" width="10.1640625" style="35" customWidth="1"/>
    <col min="13284" max="13284" width="16" style="35" customWidth="1"/>
    <col min="13285" max="13285" width="10.5" style="35" customWidth="1"/>
    <col min="13286" max="13286" width="11.83203125" style="35" customWidth="1"/>
    <col min="13287" max="13287" width="15.33203125" style="35" customWidth="1"/>
    <col min="13288" max="13288" width="12.5" style="35" customWidth="1"/>
    <col min="13289" max="13289" width="9.1640625" style="35" customWidth="1"/>
    <col min="13290" max="13290" width="16" style="35" customWidth="1"/>
    <col min="13291" max="13291" width="14.1640625" style="35" customWidth="1"/>
    <col min="13292" max="13292" width="15.1640625" style="35" customWidth="1"/>
    <col min="13293" max="13293" width="14.1640625" style="35" customWidth="1"/>
    <col min="13294" max="13294" width="12.6640625" style="35" customWidth="1"/>
    <col min="13295" max="13295" width="16" style="35" customWidth="1"/>
    <col min="13296" max="13296" width="11" style="35" customWidth="1"/>
    <col min="13297" max="13297" width="14.1640625" style="35" customWidth="1"/>
    <col min="13298" max="13298" width="14.5" style="35" customWidth="1"/>
    <col min="13299" max="13299" width="14.1640625" style="35" customWidth="1"/>
    <col min="13300" max="13303" width="16" style="35" customWidth="1"/>
    <col min="13304" max="13518" width="10.6640625" style="35"/>
    <col min="13519" max="13519" width="3.1640625" style="35" bestFit="1" customWidth="1"/>
    <col min="13520" max="13520" width="23.1640625" style="35" bestFit="1" customWidth="1"/>
    <col min="13521" max="13521" width="21" style="35" customWidth="1"/>
    <col min="13522" max="13522" width="22" style="35" bestFit="1" customWidth="1"/>
    <col min="13523" max="13523" width="13.83203125" style="35" customWidth="1"/>
    <col min="13524" max="13524" width="16" style="35" bestFit="1" customWidth="1"/>
    <col min="13525" max="13525" width="35.6640625" style="35" bestFit="1" customWidth="1"/>
    <col min="13526" max="13526" width="10.83203125" style="35" customWidth="1"/>
    <col min="13527" max="13527" width="8.33203125" style="35" customWidth="1"/>
    <col min="13528" max="13528" width="13" style="35" customWidth="1"/>
    <col min="13529" max="13529" width="11" style="35" customWidth="1"/>
    <col min="13530" max="13530" width="9.83203125" style="35" customWidth="1"/>
    <col min="13531" max="13531" width="12.33203125" style="35" customWidth="1"/>
    <col min="13532" max="13532" width="15.33203125" style="35" customWidth="1"/>
    <col min="13533" max="13533" width="11.33203125" style="35" customWidth="1"/>
    <col min="13534" max="13534" width="16" style="35" customWidth="1"/>
    <col min="13535" max="13535" width="11.83203125" style="35" customWidth="1"/>
    <col min="13536" max="13536" width="10.83203125" style="35" customWidth="1"/>
    <col min="13537" max="13537" width="13.1640625" style="35" customWidth="1"/>
    <col min="13538" max="13538" width="13.6640625" style="35" customWidth="1"/>
    <col min="13539" max="13539" width="10.1640625" style="35" customWidth="1"/>
    <col min="13540" max="13540" width="16" style="35" customWidth="1"/>
    <col min="13541" max="13541" width="10.5" style="35" customWidth="1"/>
    <col min="13542" max="13542" width="11.83203125" style="35" customWidth="1"/>
    <col min="13543" max="13543" width="15.33203125" style="35" customWidth="1"/>
    <col min="13544" max="13544" width="12.5" style="35" customWidth="1"/>
    <col min="13545" max="13545" width="9.1640625" style="35" customWidth="1"/>
    <col min="13546" max="13546" width="16" style="35" customWidth="1"/>
    <col min="13547" max="13547" width="14.1640625" style="35" customWidth="1"/>
    <col min="13548" max="13548" width="15.1640625" style="35" customWidth="1"/>
    <col min="13549" max="13549" width="14.1640625" style="35" customWidth="1"/>
    <col min="13550" max="13550" width="12.6640625" style="35" customWidth="1"/>
    <col min="13551" max="13551" width="16" style="35" customWidth="1"/>
    <col min="13552" max="13552" width="11" style="35" customWidth="1"/>
    <col min="13553" max="13553" width="14.1640625" style="35" customWidth="1"/>
    <col min="13554" max="13554" width="14.5" style="35" customWidth="1"/>
    <col min="13555" max="13555" width="14.1640625" style="35" customWidth="1"/>
    <col min="13556" max="13559" width="16" style="35" customWidth="1"/>
    <col min="13560" max="13774" width="10.6640625" style="35"/>
    <col min="13775" max="13775" width="3.1640625" style="35" bestFit="1" customWidth="1"/>
    <col min="13776" max="13776" width="23.1640625" style="35" bestFit="1" customWidth="1"/>
    <col min="13777" max="13777" width="21" style="35" customWidth="1"/>
    <col min="13778" max="13778" width="22" style="35" bestFit="1" customWidth="1"/>
    <col min="13779" max="13779" width="13.83203125" style="35" customWidth="1"/>
    <col min="13780" max="13780" width="16" style="35" bestFit="1" customWidth="1"/>
    <col min="13781" max="13781" width="35.6640625" style="35" bestFit="1" customWidth="1"/>
    <col min="13782" max="13782" width="10.83203125" style="35" customWidth="1"/>
    <col min="13783" max="13783" width="8.33203125" style="35" customWidth="1"/>
    <col min="13784" max="13784" width="13" style="35" customWidth="1"/>
    <col min="13785" max="13785" width="11" style="35" customWidth="1"/>
    <col min="13786" max="13786" width="9.83203125" style="35" customWidth="1"/>
    <col min="13787" max="13787" width="12.33203125" style="35" customWidth="1"/>
    <col min="13788" max="13788" width="15.33203125" style="35" customWidth="1"/>
    <col min="13789" max="13789" width="11.33203125" style="35" customWidth="1"/>
    <col min="13790" max="13790" width="16" style="35" customWidth="1"/>
    <col min="13791" max="13791" width="11.83203125" style="35" customWidth="1"/>
    <col min="13792" max="13792" width="10.83203125" style="35" customWidth="1"/>
    <col min="13793" max="13793" width="13.1640625" style="35" customWidth="1"/>
    <col min="13794" max="13794" width="13.6640625" style="35" customWidth="1"/>
    <col min="13795" max="13795" width="10.1640625" style="35" customWidth="1"/>
    <col min="13796" max="13796" width="16" style="35" customWidth="1"/>
    <col min="13797" max="13797" width="10.5" style="35" customWidth="1"/>
    <col min="13798" max="13798" width="11.83203125" style="35" customWidth="1"/>
    <col min="13799" max="13799" width="15.33203125" style="35" customWidth="1"/>
    <col min="13800" max="13800" width="12.5" style="35" customWidth="1"/>
    <col min="13801" max="13801" width="9.1640625" style="35" customWidth="1"/>
    <col min="13802" max="13802" width="16" style="35" customWidth="1"/>
    <col min="13803" max="13803" width="14.1640625" style="35" customWidth="1"/>
    <col min="13804" max="13804" width="15.1640625" style="35" customWidth="1"/>
    <col min="13805" max="13805" width="14.1640625" style="35" customWidth="1"/>
    <col min="13806" max="13806" width="12.6640625" style="35" customWidth="1"/>
    <col min="13807" max="13807" width="16" style="35" customWidth="1"/>
    <col min="13808" max="13808" width="11" style="35" customWidth="1"/>
    <col min="13809" max="13809" width="14.1640625" style="35" customWidth="1"/>
    <col min="13810" max="13810" width="14.5" style="35" customWidth="1"/>
    <col min="13811" max="13811" width="14.1640625" style="35" customWidth="1"/>
    <col min="13812" max="13815" width="16" style="35" customWidth="1"/>
    <col min="13816" max="14030" width="10.6640625" style="35"/>
    <col min="14031" max="14031" width="3.1640625" style="35" bestFit="1" customWidth="1"/>
    <col min="14032" max="14032" width="23.1640625" style="35" bestFit="1" customWidth="1"/>
    <col min="14033" max="14033" width="21" style="35" customWidth="1"/>
    <col min="14034" max="14034" width="22" style="35" bestFit="1" customWidth="1"/>
    <col min="14035" max="14035" width="13.83203125" style="35" customWidth="1"/>
    <col min="14036" max="14036" width="16" style="35" bestFit="1" customWidth="1"/>
    <col min="14037" max="14037" width="35.6640625" style="35" bestFit="1" customWidth="1"/>
    <col min="14038" max="14038" width="10.83203125" style="35" customWidth="1"/>
    <col min="14039" max="14039" width="8.33203125" style="35" customWidth="1"/>
    <col min="14040" max="14040" width="13" style="35" customWidth="1"/>
    <col min="14041" max="14041" width="11" style="35" customWidth="1"/>
    <col min="14042" max="14042" width="9.83203125" style="35" customWidth="1"/>
    <col min="14043" max="14043" width="12.33203125" style="35" customWidth="1"/>
    <col min="14044" max="14044" width="15.33203125" style="35" customWidth="1"/>
    <col min="14045" max="14045" width="11.33203125" style="35" customWidth="1"/>
    <col min="14046" max="14046" width="16" style="35" customWidth="1"/>
    <col min="14047" max="14047" width="11.83203125" style="35" customWidth="1"/>
    <col min="14048" max="14048" width="10.83203125" style="35" customWidth="1"/>
    <col min="14049" max="14049" width="13.1640625" style="35" customWidth="1"/>
    <col min="14050" max="14050" width="13.6640625" style="35" customWidth="1"/>
    <col min="14051" max="14051" width="10.1640625" style="35" customWidth="1"/>
    <col min="14052" max="14052" width="16" style="35" customWidth="1"/>
    <col min="14053" max="14053" width="10.5" style="35" customWidth="1"/>
    <col min="14054" max="14054" width="11.83203125" style="35" customWidth="1"/>
    <col min="14055" max="14055" width="15.33203125" style="35" customWidth="1"/>
    <col min="14056" max="14056" width="12.5" style="35" customWidth="1"/>
    <col min="14057" max="14057" width="9.1640625" style="35" customWidth="1"/>
    <col min="14058" max="14058" width="16" style="35" customWidth="1"/>
    <col min="14059" max="14059" width="14.1640625" style="35" customWidth="1"/>
    <col min="14060" max="14060" width="15.1640625" style="35" customWidth="1"/>
    <col min="14061" max="14061" width="14.1640625" style="35" customWidth="1"/>
    <col min="14062" max="14062" width="12.6640625" style="35" customWidth="1"/>
    <col min="14063" max="14063" width="16" style="35" customWidth="1"/>
    <col min="14064" max="14064" width="11" style="35" customWidth="1"/>
    <col min="14065" max="14065" width="14.1640625" style="35" customWidth="1"/>
    <col min="14066" max="14066" width="14.5" style="35" customWidth="1"/>
    <col min="14067" max="14067" width="14.1640625" style="35" customWidth="1"/>
    <col min="14068" max="14071" width="16" style="35" customWidth="1"/>
    <col min="14072" max="14286" width="10.6640625" style="35"/>
    <col min="14287" max="14287" width="3.1640625" style="35" bestFit="1" customWidth="1"/>
    <col min="14288" max="14288" width="23.1640625" style="35" bestFit="1" customWidth="1"/>
    <col min="14289" max="14289" width="21" style="35" customWidth="1"/>
    <col min="14290" max="14290" width="22" style="35" bestFit="1" customWidth="1"/>
    <col min="14291" max="14291" width="13.83203125" style="35" customWidth="1"/>
    <col min="14292" max="14292" width="16" style="35" bestFit="1" customWidth="1"/>
    <col min="14293" max="14293" width="35.6640625" style="35" bestFit="1" customWidth="1"/>
    <col min="14294" max="14294" width="10.83203125" style="35" customWidth="1"/>
    <col min="14295" max="14295" width="8.33203125" style="35" customWidth="1"/>
    <col min="14296" max="14296" width="13" style="35" customWidth="1"/>
    <col min="14297" max="14297" width="11" style="35" customWidth="1"/>
    <col min="14298" max="14298" width="9.83203125" style="35" customWidth="1"/>
    <col min="14299" max="14299" width="12.33203125" style="35" customWidth="1"/>
    <col min="14300" max="14300" width="15.33203125" style="35" customWidth="1"/>
    <col min="14301" max="14301" width="11.33203125" style="35" customWidth="1"/>
    <col min="14302" max="14302" width="16" style="35" customWidth="1"/>
    <col min="14303" max="14303" width="11.83203125" style="35" customWidth="1"/>
    <col min="14304" max="14304" width="10.83203125" style="35" customWidth="1"/>
    <col min="14305" max="14305" width="13.1640625" style="35" customWidth="1"/>
    <col min="14306" max="14306" width="13.6640625" style="35" customWidth="1"/>
    <col min="14307" max="14307" width="10.1640625" style="35" customWidth="1"/>
    <col min="14308" max="14308" width="16" style="35" customWidth="1"/>
    <col min="14309" max="14309" width="10.5" style="35" customWidth="1"/>
    <col min="14310" max="14310" width="11.83203125" style="35" customWidth="1"/>
    <col min="14311" max="14311" width="15.33203125" style="35" customWidth="1"/>
    <col min="14312" max="14312" width="12.5" style="35" customWidth="1"/>
    <col min="14313" max="14313" width="9.1640625" style="35" customWidth="1"/>
    <col min="14314" max="14314" width="16" style="35" customWidth="1"/>
    <col min="14315" max="14315" width="14.1640625" style="35" customWidth="1"/>
    <col min="14316" max="14316" width="15.1640625" style="35" customWidth="1"/>
    <col min="14317" max="14317" width="14.1640625" style="35" customWidth="1"/>
    <col min="14318" max="14318" width="12.6640625" style="35" customWidth="1"/>
    <col min="14319" max="14319" width="16" style="35" customWidth="1"/>
    <col min="14320" max="14320" width="11" style="35" customWidth="1"/>
    <col min="14321" max="14321" width="14.1640625" style="35" customWidth="1"/>
    <col min="14322" max="14322" width="14.5" style="35" customWidth="1"/>
    <col min="14323" max="14323" width="14.1640625" style="35" customWidth="1"/>
    <col min="14324" max="14327" width="16" style="35" customWidth="1"/>
    <col min="14328" max="14542" width="10.6640625" style="35"/>
    <col min="14543" max="14543" width="3.1640625" style="35" bestFit="1" customWidth="1"/>
    <col min="14544" max="14544" width="23.1640625" style="35" bestFit="1" customWidth="1"/>
    <col min="14545" max="14545" width="21" style="35" customWidth="1"/>
    <col min="14546" max="14546" width="22" style="35" bestFit="1" customWidth="1"/>
    <col min="14547" max="14547" width="13.83203125" style="35" customWidth="1"/>
    <col min="14548" max="14548" width="16" style="35" bestFit="1" customWidth="1"/>
    <col min="14549" max="14549" width="35.6640625" style="35" bestFit="1" customWidth="1"/>
    <col min="14550" max="14550" width="10.83203125" style="35" customWidth="1"/>
    <col min="14551" max="14551" width="8.33203125" style="35" customWidth="1"/>
    <col min="14552" max="14552" width="13" style="35" customWidth="1"/>
    <col min="14553" max="14553" width="11" style="35" customWidth="1"/>
    <col min="14554" max="14554" width="9.83203125" style="35" customWidth="1"/>
    <col min="14555" max="14555" width="12.33203125" style="35" customWidth="1"/>
    <col min="14556" max="14556" width="15.33203125" style="35" customWidth="1"/>
    <col min="14557" max="14557" width="11.33203125" style="35" customWidth="1"/>
    <col min="14558" max="14558" width="16" style="35" customWidth="1"/>
    <col min="14559" max="14559" width="11.83203125" style="35" customWidth="1"/>
    <col min="14560" max="14560" width="10.83203125" style="35" customWidth="1"/>
    <col min="14561" max="14561" width="13.1640625" style="35" customWidth="1"/>
    <col min="14562" max="14562" width="13.6640625" style="35" customWidth="1"/>
    <col min="14563" max="14563" width="10.1640625" style="35" customWidth="1"/>
    <col min="14564" max="14564" width="16" style="35" customWidth="1"/>
    <col min="14565" max="14565" width="10.5" style="35" customWidth="1"/>
    <col min="14566" max="14566" width="11.83203125" style="35" customWidth="1"/>
    <col min="14567" max="14567" width="15.33203125" style="35" customWidth="1"/>
    <col min="14568" max="14568" width="12.5" style="35" customWidth="1"/>
    <col min="14569" max="14569" width="9.1640625" style="35" customWidth="1"/>
    <col min="14570" max="14570" width="16" style="35" customWidth="1"/>
    <col min="14571" max="14571" width="14.1640625" style="35" customWidth="1"/>
    <col min="14572" max="14572" width="15.1640625" style="35" customWidth="1"/>
    <col min="14573" max="14573" width="14.1640625" style="35" customWidth="1"/>
    <col min="14574" max="14574" width="12.6640625" style="35" customWidth="1"/>
    <col min="14575" max="14575" width="16" style="35" customWidth="1"/>
    <col min="14576" max="14576" width="11" style="35" customWidth="1"/>
    <col min="14577" max="14577" width="14.1640625" style="35" customWidth="1"/>
    <col min="14578" max="14578" width="14.5" style="35" customWidth="1"/>
    <col min="14579" max="14579" width="14.1640625" style="35" customWidth="1"/>
    <col min="14580" max="14583" width="16" style="35" customWidth="1"/>
    <col min="14584" max="14798" width="10.6640625" style="35"/>
    <col min="14799" max="14799" width="3.1640625" style="35" bestFit="1" customWidth="1"/>
    <col min="14800" max="14800" width="23.1640625" style="35" bestFit="1" customWidth="1"/>
    <col min="14801" max="14801" width="21" style="35" customWidth="1"/>
    <col min="14802" max="14802" width="22" style="35" bestFit="1" customWidth="1"/>
    <col min="14803" max="14803" width="13.83203125" style="35" customWidth="1"/>
    <col min="14804" max="14804" width="16" style="35" bestFit="1" customWidth="1"/>
    <col min="14805" max="14805" width="35.6640625" style="35" bestFit="1" customWidth="1"/>
    <col min="14806" max="14806" width="10.83203125" style="35" customWidth="1"/>
    <col min="14807" max="14807" width="8.33203125" style="35" customWidth="1"/>
    <col min="14808" max="14808" width="13" style="35" customWidth="1"/>
    <col min="14809" max="14809" width="11" style="35" customWidth="1"/>
    <col min="14810" max="14810" width="9.83203125" style="35" customWidth="1"/>
    <col min="14811" max="14811" width="12.33203125" style="35" customWidth="1"/>
    <col min="14812" max="14812" width="15.33203125" style="35" customWidth="1"/>
    <col min="14813" max="14813" width="11.33203125" style="35" customWidth="1"/>
    <col min="14814" max="14814" width="16" style="35" customWidth="1"/>
    <col min="14815" max="14815" width="11.83203125" style="35" customWidth="1"/>
    <col min="14816" max="14816" width="10.83203125" style="35" customWidth="1"/>
    <col min="14817" max="14817" width="13.1640625" style="35" customWidth="1"/>
    <col min="14818" max="14818" width="13.6640625" style="35" customWidth="1"/>
    <col min="14819" max="14819" width="10.1640625" style="35" customWidth="1"/>
    <col min="14820" max="14820" width="16" style="35" customWidth="1"/>
    <col min="14821" max="14821" width="10.5" style="35" customWidth="1"/>
    <col min="14822" max="14822" width="11.83203125" style="35" customWidth="1"/>
    <col min="14823" max="14823" width="15.33203125" style="35" customWidth="1"/>
    <col min="14824" max="14824" width="12.5" style="35" customWidth="1"/>
    <col min="14825" max="14825" width="9.1640625" style="35" customWidth="1"/>
    <col min="14826" max="14826" width="16" style="35" customWidth="1"/>
    <col min="14827" max="14827" width="14.1640625" style="35" customWidth="1"/>
    <col min="14828" max="14828" width="15.1640625" style="35" customWidth="1"/>
    <col min="14829" max="14829" width="14.1640625" style="35" customWidth="1"/>
    <col min="14830" max="14830" width="12.6640625" style="35" customWidth="1"/>
    <col min="14831" max="14831" width="16" style="35" customWidth="1"/>
    <col min="14832" max="14832" width="11" style="35" customWidth="1"/>
    <col min="14833" max="14833" width="14.1640625" style="35" customWidth="1"/>
    <col min="14834" max="14834" width="14.5" style="35" customWidth="1"/>
    <col min="14835" max="14835" width="14.1640625" style="35" customWidth="1"/>
    <col min="14836" max="14839" width="16" style="35" customWidth="1"/>
    <col min="14840" max="15054" width="10.6640625" style="35"/>
    <col min="15055" max="15055" width="3.1640625" style="35" bestFit="1" customWidth="1"/>
    <col min="15056" max="15056" width="23.1640625" style="35" bestFit="1" customWidth="1"/>
    <col min="15057" max="15057" width="21" style="35" customWidth="1"/>
    <col min="15058" max="15058" width="22" style="35" bestFit="1" customWidth="1"/>
    <col min="15059" max="15059" width="13.83203125" style="35" customWidth="1"/>
    <col min="15060" max="15060" width="16" style="35" bestFit="1" customWidth="1"/>
    <col min="15061" max="15061" width="35.6640625" style="35" bestFit="1" customWidth="1"/>
    <col min="15062" max="15062" width="10.83203125" style="35" customWidth="1"/>
    <col min="15063" max="15063" width="8.33203125" style="35" customWidth="1"/>
    <col min="15064" max="15064" width="13" style="35" customWidth="1"/>
    <col min="15065" max="15065" width="11" style="35" customWidth="1"/>
    <col min="15066" max="15066" width="9.83203125" style="35" customWidth="1"/>
    <col min="15067" max="15067" width="12.33203125" style="35" customWidth="1"/>
    <col min="15068" max="15068" width="15.33203125" style="35" customWidth="1"/>
    <col min="15069" max="15069" width="11.33203125" style="35" customWidth="1"/>
    <col min="15070" max="15070" width="16" style="35" customWidth="1"/>
    <col min="15071" max="15071" width="11.83203125" style="35" customWidth="1"/>
    <col min="15072" max="15072" width="10.83203125" style="35" customWidth="1"/>
    <col min="15073" max="15073" width="13.1640625" style="35" customWidth="1"/>
    <col min="15074" max="15074" width="13.6640625" style="35" customWidth="1"/>
    <col min="15075" max="15075" width="10.1640625" style="35" customWidth="1"/>
    <col min="15076" max="15076" width="16" style="35" customWidth="1"/>
    <col min="15077" max="15077" width="10.5" style="35" customWidth="1"/>
    <col min="15078" max="15078" width="11.83203125" style="35" customWidth="1"/>
    <col min="15079" max="15079" width="15.33203125" style="35" customWidth="1"/>
    <col min="15080" max="15080" width="12.5" style="35" customWidth="1"/>
    <col min="15081" max="15081" width="9.1640625" style="35" customWidth="1"/>
    <col min="15082" max="15082" width="16" style="35" customWidth="1"/>
    <col min="15083" max="15083" width="14.1640625" style="35" customWidth="1"/>
    <col min="15084" max="15084" width="15.1640625" style="35" customWidth="1"/>
    <col min="15085" max="15085" width="14.1640625" style="35" customWidth="1"/>
    <col min="15086" max="15086" width="12.6640625" style="35" customWidth="1"/>
    <col min="15087" max="15087" width="16" style="35" customWidth="1"/>
    <col min="15088" max="15088" width="11" style="35" customWidth="1"/>
    <col min="15089" max="15089" width="14.1640625" style="35" customWidth="1"/>
    <col min="15090" max="15090" width="14.5" style="35" customWidth="1"/>
    <col min="15091" max="15091" width="14.1640625" style="35" customWidth="1"/>
    <col min="15092" max="15095" width="16" style="35" customWidth="1"/>
    <col min="15096" max="15310" width="10.6640625" style="35"/>
    <col min="15311" max="15311" width="3.1640625" style="35" bestFit="1" customWidth="1"/>
    <col min="15312" max="15312" width="23.1640625" style="35" bestFit="1" customWidth="1"/>
    <col min="15313" max="15313" width="21" style="35" customWidth="1"/>
    <col min="15314" max="15314" width="22" style="35" bestFit="1" customWidth="1"/>
    <col min="15315" max="15315" width="13.83203125" style="35" customWidth="1"/>
    <col min="15316" max="15316" width="16" style="35" bestFit="1" customWidth="1"/>
    <col min="15317" max="15317" width="35.6640625" style="35" bestFit="1" customWidth="1"/>
    <col min="15318" max="15318" width="10.83203125" style="35" customWidth="1"/>
    <col min="15319" max="15319" width="8.33203125" style="35" customWidth="1"/>
    <col min="15320" max="15320" width="13" style="35" customWidth="1"/>
    <col min="15321" max="15321" width="11" style="35" customWidth="1"/>
    <col min="15322" max="15322" width="9.83203125" style="35" customWidth="1"/>
    <col min="15323" max="15323" width="12.33203125" style="35" customWidth="1"/>
    <col min="15324" max="15324" width="15.33203125" style="35" customWidth="1"/>
    <col min="15325" max="15325" width="11.33203125" style="35" customWidth="1"/>
    <col min="15326" max="15326" width="16" style="35" customWidth="1"/>
    <col min="15327" max="15327" width="11.83203125" style="35" customWidth="1"/>
    <col min="15328" max="15328" width="10.83203125" style="35" customWidth="1"/>
    <col min="15329" max="15329" width="13.1640625" style="35" customWidth="1"/>
    <col min="15330" max="15330" width="13.6640625" style="35" customWidth="1"/>
    <col min="15331" max="15331" width="10.1640625" style="35" customWidth="1"/>
    <col min="15332" max="15332" width="16" style="35" customWidth="1"/>
    <col min="15333" max="15333" width="10.5" style="35" customWidth="1"/>
    <col min="15334" max="15334" width="11.83203125" style="35" customWidth="1"/>
    <col min="15335" max="15335" width="15.33203125" style="35" customWidth="1"/>
    <col min="15336" max="15336" width="12.5" style="35" customWidth="1"/>
    <col min="15337" max="15337" width="9.1640625" style="35" customWidth="1"/>
    <col min="15338" max="15338" width="16" style="35" customWidth="1"/>
    <col min="15339" max="15339" width="14.1640625" style="35" customWidth="1"/>
    <col min="15340" max="15340" width="15.1640625" style="35" customWidth="1"/>
    <col min="15341" max="15341" width="14.1640625" style="35" customWidth="1"/>
    <col min="15342" max="15342" width="12.6640625" style="35" customWidth="1"/>
    <col min="15343" max="15343" width="16" style="35" customWidth="1"/>
    <col min="15344" max="15344" width="11" style="35" customWidth="1"/>
    <col min="15345" max="15345" width="14.1640625" style="35" customWidth="1"/>
    <col min="15346" max="15346" width="14.5" style="35" customWidth="1"/>
    <col min="15347" max="15347" width="14.1640625" style="35" customWidth="1"/>
    <col min="15348" max="15351" width="16" style="35" customWidth="1"/>
    <col min="15352" max="15566" width="10.6640625" style="35"/>
    <col min="15567" max="15567" width="3.1640625" style="35" bestFit="1" customWidth="1"/>
    <col min="15568" max="15568" width="23.1640625" style="35" bestFit="1" customWidth="1"/>
    <col min="15569" max="15569" width="21" style="35" customWidth="1"/>
    <col min="15570" max="15570" width="22" style="35" bestFit="1" customWidth="1"/>
    <col min="15571" max="15571" width="13.83203125" style="35" customWidth="1"/>
    <col min="15572" max="15572" width="16" style="35" bestFit="1" customWidth="1"/>
    <col min="15573" max="15573" width="35.6640625" style="35" bestFit="1" customWidth="1"/>
    <col min="15574" max="15574" width="10.83203125" style="35" customWidth="1"/>
    <col min="15575" max="15575" width="8.33203125" style="35" customWidth="1"/>
    <col min="15576" max="15576" width="13" style="35" customWidth="1"/>
    <col min="15577" max="15577" width="11" style="35" customWidth="1"/>
    <col min="15578" max="15578" width="9.83203125" style="35" customWidth="1"/>
    <col min="15579" max="15579" width="12.33203125" style="35" customWidth="1"/>
    <col min="15580" max="15580" width="15.33203125" style="35" customWidth="1"/>
    <col min="15581" max="15581" width="11.33203125" style="35" customWidth="1"/>
    <col min="15582" max="15582" width="16" style="35" customWidth="1"/>
    <col min="15583" max="15583" width="11.83203125" style="35" customWidth="1"/>
    <col min="15584" max="15584" width="10.83203125" style="35" customWidth="1"/>
    <col min="15585" max="15585" width="13.1640625" style="35" customWidth="1"/>
    <col min="15586" max="15586" width="13.6640625" style="35" customWidth="1"/>
    <col min="15587" max="15587" width="10.1640625" style="35" customWidth="1"/>
    <col min="15588" max="15588" width="16" style="35" customWidth="1"/>
    <col min="15589" max="15589" width="10.5" style="35" customWidth="1"/>
    <col min="15590" max="15590" width="11.83203125" style="35" customWidth="1"/>
    <col min="15591" max="15591" width="15.33203125" style="35" customWidth="1"/>
    <col min="15592" max="15592" width="12.5" style="35" customWidth="1"/>
    <col min="15593" max="15593" width="9.1640625" style="35" customWidth="1"/>
    <col min="15594" max="15594" width="16" style="35" customWidth="1"/>
    <col min="15595" max="15595" width="14.1640625" style="35" customWidth="1"/>
    <col min="15596" max="15596" width="15.1640625" style="35" customWidth="1"/>
    <col min="15597" max="15597" width="14.1640625" style="35" customWidth="1"/>
    <col min="15598" max="15598" width="12.6640625" style="35" customWidth="1"/>
    <col min="15599" max="15599" width="16" style="35" customWidth="1"/>
    <col min="15600" max="15600" width="11" style="35" customWidth="1"/>
    <col min="15601" max="15601" width="14.1640625" style="35" customWidth="1"/>
    <col min="15602" max="15602" width="14.5" style="35" customWidth="1"/>
    <col min="15603" max="15603" width="14.1640625" style="35" customWidth="1"/>
    <col min="15604" max="15607" width="16" style="35" customWidth="1"/>
    <col min="15608" max="15822" width="10.6640625" style="35"/>
    <col min="15823" max="15823" width="3.1640625" style="35" bestFit="1" customWidth="1"/>
    <col min="15824" max="15824" width="23.1640625" style="35" bestFit="1" customWidth="1"/>
    <col min="15825" max="15825" width="21" style="35" customWidth="1"/>
    <col min="15826" max="15826" width="22" style="35" bestFit="1" customWidth="1"/>
    <col min="15827" max="15827" width="13.83203125" style="35" customWidth="1"/>
    <col min="15828" max="15828" width="16" style="35" bestFit="1" customWidth="1"/>
    <col min="15829" max="15829" width="35.6640625" style="35" bestFit="1" customWidth="1"/>
    <col min="15830" max="15830" width="10.83203125" style="35" customWidth="1"/>
    <col min="15831" max="15831" width="8.33203125" style="35" customWidth="1"/>
    <col min="15832" max="15832" width="13" style="35" customWidth="1"/>
    <col min="15833" max="15833" width="11" style="35" customWidth="1"/>
    <col min="15834" max="15834" width="9.83203125" style="35" customWidth="1"/>
    <col min="15835" max="15835" width="12.33203125" style="35" customWidth="1"/>
    <col min="15836" max="15836" width="15.33203125" style="35" customWidth="1"/>
    <col min="15837" max="15837" width="11.33203125" style="35" customWidth="1"/>
    <col min="15838" max="15838" width="16" style="35" customWidth="1"/>
    <col min="15839" max="15839" width="11.83203125" style="35" customWidth="1"/>
    <col min="15840" max="15840" width="10.83203125" style="35" customWidth="1"/>
    <col min="15841" max="15841" width="13.1640625" style="35" customWidth="1"/>
    <col min="15842" max="15842" width="13.6640625" style="35" customWidth="1"/>
    <col min="15843" max="15843" width="10.1640625" style="35" customWidth="1"/>
    <col min="15844" max="15844" width="16" style="35" customWidth="1"/>
    <col min="15845" max="15845" width="10.5" style="35" customWidth="1"/>
    <col min="15846" max="15846" width="11.83203125" style="35" customWidth="1"/>
    <col min="15847" max="15847" width="15.33203125" style="35" customWidth="1"/>
    <col min="15848" max="15848" width="12.5" style="35" customWidth="1"/>
    <col min="15849" max="15849" width="9.1640625" style="35" customWidth="1"/>
    <col min="15850" max="15850" width="16" style="35" customWidth="1"/>
    <col min="15851" max="15851" width="14.1640625" style="35" customWidth="1"/>
    <col min="15852" max="15852" width="15.1640625" style="35" customWidth="1"/>
    <col min="15853" max="15853" width="14.1640625" style="35" customWidth="1"/>
    <col min="15854" max="15854" width="12.6640625" style="35" customWidth="1"/>
    <col min="15855" max="15855" width="16" style="35" customWidth="1"/>
    <col min="15856" max="15856" width="11" style="35" customWidth="1"/>
    <col min="15857" max="15857" width="14.1640625" style="35" customWidth="1"/>
    <col min="15858" max="15858" width="14.5" style="35" customWidth="1"/>
    <col min="15859" max="15859" width="14.1640625" style="35" customWidth="1"/>
    <col min="15860" max="15863" width="16" style="35" customWidth="1"/>
    <col min="15864" max="16078" width="10.6640625" style="35"/>
    <col min="16079" max="16079" width="3.1640625" style="35" bestFit="1" customWidth="1"/>
    <col min="16080" max="16080" width="23.1640625" style="35" bestFit="1" customWidth="1"/>
    <col min="16081" max="16081" width="21" style="35" customWidth="1"/>
    <col min="16082" max="16082" width="22" style="35" bestFit="1" customWidth="1"/>
    <col min="16083" max="16083" width="13.83203125" style="35" customWidth="1"/>
    <col min="16084" max="16084" width="16" style="35" bestFit="1" customWidth="1"/>
    <col min="16085" max="16085" width="35.6640625" style="35" bestFit="1" customWidth="1"/>
    <col min="16086" max="16086" width="10.83203125" style="35" customWidth="1"/>
    <col min="16087" max="16087" width="8.33203125" style="35" customWidth="1"/>
    <col min="16088" max="16088" width="13" style="35" customWidth="1"/>
    <col min="16089" max="16089" width="11" style="35" customWidth="1"/>
    <col min="16090" max="16090" width="9.83203125" style="35" customWidth="1"/>
    <col min="16091" max="16091" width="12.33203125" style="35" customWidth="1"/>
    <col min="16092" max="16092" width="15.33203125" style="35" customWidth="1"/>
    <col min="16093" max="16093" width="11.33203125" style="35" customWidth="1"/>
    <col min="16094" max="16094" width="16" style="35" customWidth="1"/>
    <col min="16095" max="16095" width="11.83203125" style="35" customWidth="1"/>
    <col min="16096" max="16096" width="10.83203125" style="35" customWidth="1"/>
    <col min="16097" max="16097" width="13.1640625" style="35" customWidth="1"/>
    <col min="16098" max="16098" width="13.6640625" style="35" customWidth="1"/>
    <col min="16099" max="16099" width="10.1640625" style="35" customWidth="1"/>
    <col min="16100" max="16100" width="16" style="35" customWidth="1"/>
    <col min="16101" max="16101" width="10.5" style="35" customWidth="1"/>
    <col min="16102" max="16102" width="11.83203125" style="35" customWidth="1"/>
    <col min="16103" max="16103" width="15.33203125" style="35" customWidth="1"/>
    <col min="16104" max="16104" width="12.5" style="35" customWidth="1"/>
    <col min="16105" max="16105" width="9.1640625" style="35" customWidth="1"/>
    <col min="16106" max="16106" width="16" style="35" customWidth="1"/>
    <col min="16107" max="16107" width="14.1640625" style="35" customWidth="1"/>
    <col min="16108" max="16108" width="15.1640625" style="35" customWidth="1"/>
    <col min="16109" max="16109" width="14.1640625" style="35" customWidth="1"/>
    <col min="16110" max="16110" width="12.6640625" style="35" customWidth="1"/>
    <col min="16111" max="16111" width="16" style="35" customWidth="1"/>
    <col min="16112" max="16112" width="11" style="35" customWidth="1"/>
    <col min="16113" max="16113" width="14.1640625" style="35" customWidth="1"/>
    <col min="16114" max="16114" width="14.5" style="35" customWidth="1"/>
    <col min="16115" max="16115" width="14.1640625" style="35" customWidth="1"/>
    <col min="16116" max="16119" width="16" style="35" customWidth="1"/>
    <col min="16120" max="16144" width="10.6640625" style="35"/>
    <col min="16145" max="16384" width="10.6640625" style="25"/>
  </cols>
  <sheetData>
    <row r="1" spans="1:41" s="16" customFormat="1" x14ac:dyDescent="0.15">
      <c r="A1" s="44" t="s">
        <v>31</v>
      </c>
      <c r="B1" s="44" t="s">
        <v>37</v>
      </c>
      <c r="C1" s="44"/>
      <c r="D1" s="44"/>
      <c r="E1" s="44"/>
      <c r="F1" s="44"/>
      <c r="G1" s="44"/>
      <c r="H1" s="44"/>
      <c r="I1" s="44"/>
      <c r="J1" s="44"/>
      <c r="K1" s="27"/>
      <c r="L1" s="44" t="s">
        <v>33</v>
      </c>
      <c r="M1" s="44"/>
      <c r="N1" s="44"/>
      <c r="O1" s="44"/>
      <c r="P1" s="44"/>
      <c r="Q1" s="44"/>
      <c r="R1" s="27"/>
      <c r="S1" s="44" t="s">
        <v>72</v>
      </c>
      <c r="T1" s="44"/>
      <c r="U1" s="44"/>
      <c r="V1" s="44"/>
      <c r="W1" s="44"/>
      <c r="X1" s="44"/>
      <c r="Y1" s="27"/>
      <c r="Z1" s="44" t="s">
        <v>74</v>
      </c>
      <c r="AA1" s="44"/>
      <c r="AB1" s="44"/>
      <c r="AC1" s="44"/>
      <c r="AD1" s="44"/>
      <c r="AE1" s="27"/>
      <c r="AF1" s="44" t="s">
        <v>34</v>
      </c>
      <c r="AG1" s="44"/>
      <c r="AH1" s="44"/>
      <c r="AI1" s="44"/>
      <c r="AJ1" s="44"/>
      <c r="AK1" s="27"/>
      <c r="AL1" s="44" t="s">
        <v>9</v>
      </c>
      <c r="AM1" s="47"/>
      <c r="AN1" s="47"/>
      <c r="AO1" s="47"/>
    </row>
    <row r="2" spans="1:41" s="16" customFormat="1" x14ac:dyDescent="0.15">
      <c r="A2" s="46"/>
      <c r="B2" s="28" t="s">
        <v>13</v>
      </c>
      <c r="C2" s="28" t="s">
        <v>14</v>
      </c>
      <c r="D2" s="28" t="s">
        <v>15</v>
      </c>
      <c r="E2" s="28" t="s">
        <v>16</v>
      </c>
      <c r="F2" s="28" t="s">
        <v>67</v>
      </c>
      <c r="G2" s="28" t="s">
        <v>68</v>
      </c>
      <c r="H2" s="28" t="s">
        <v>69</v>
      </c>
      <c r="I2" s="28" t="s">
        <v>70</v>
      </c>
      <c r="J2" s="29" t="s">
        <v>7</v>
      </c>
      <c r="K2" s="29"/>
      <c r="L2" s="28" t="s">
        <v>18</v>
      </c>
      <c r="M2" s="28" t="s">
        <v>19</v>
      </c>
      <c r="N2" s="28" t="s">
        <v>20</v>
      </c>
      <c r="O2" s="28" t="s">
        <v>32</v>
      </c>
      <c r="P2" s="28" t="s">
        <v>71</v>
      </c>
      <c r="Q2" s="29" t="s">
        <v>7</v>
      </c>
      <c r="R2" s="29"/>
      <c r="S2" s="28" t="s">
        <v>21</v>
      </c>
      <c r="T2" s="28" t="s">
        <v>22</v>
      </c>
      <c r="U2" s="28" t="s">
        <v>23</v>
      </c>
      <c r="V2" s="28" t="s">
        <v>24</v>
      </c>
      <c r="W2" s="28" t="s">
        <v>73</v>
      </c>
      <c r="X2" s="29" t="s">
        <v>7</v>
      </c>
      <c r="Y2" s="29"/>
      <c r="Z2" s="28" t="s">
        <v>25</v>
      </c>
      <c r="AA2" s="28" t="s">
        <v>26</v>
      </c>
      <c r="AB2" s="28" t="s">
        <v>27</v>
      </c>
      <c r="AC2" s="28" t="s">
        <v>75</v>
      </c>
      <c r="AD2" s="29" t="s">
        <v>7</v>
      </c>
      <c r="AE2" s="29"/>
      <c r="AF2" s="28" t="s">
        <v>28</v>
      </c>
      <c r="AG2" s="28" t="s">
        <v>29</v>
      </c>
      <c r="AH2" s="28" t="s">
        <v>30</v>
      </c>
      <c r="AI2" s="28" t="s">
        <v>35</v>
      </c>
      <c r="AJ2" s="29" t="s">
        <v>7</v>
      </c>
      <c r="AK2" s="29"/>
      <c r="AL2" s="28" t="s">
        <v>6</v>
      </c>
      <c r="AM2" s="28" t="s">
        <v>5</v>
      </c>
      <c r="AN2" s="28" t="s">
        <v>4</v>
      </c>
      <c r="AO2" s="29" t="s">
        <v>7</v>
      </c>
    </row>
    <row r="3" spans="1:41" s="20" customFormat="1" x14ac:dyDescent="0.15">
      <c r="A3" s="19">
        <v>1</v>
      </c>
      <c r="B3" s="19">
        <f>Textual!H3</f>
        <v>4</v>
      </c>
      <c r="C3" s="19">
        <f>Textual!I3</f>
        <v>4</v>
      </c>
      <c r="D3" s="19">
        <f>Textual!J3</f>
        <v>4</v>
      </c>
      <c r="E3" s="19">
        <f>Textual!K3</f>
        <v>4</v>
      </c>
      <c r="F3" s="19">
        <f>Textual!L3</f>
        <v>4</v>
      </c>
      <c r="G3" s="19">
        <f>Textual!M3</f>
        <v>4</v>
      </c>
      <c r="H3" s="19">
        <f>Textual!N3</f>
        <v>4</v>
      </c>
      <c r="I3" s="19">
        <f>Textual!O3</f>
        <v>4</v>
      </c>
      <c r="J3" s="30">
        <f>AVERAGE(B3:I3)</f>
        <v>4</v>
      </c>
      <c r="K3" s="30"/>
      <c r="L3" s="19">
        <f>Textual!Q3</f>
        <v>4</v>
      </c>
      <c r="M3" s="19">
        <f>Textual!R3</f>
        <v>4</v>
      </c>
      <c r="N3" s="19">
        <f>Textual!S3</f>
        <v>4</v>
      </c>
      <c r="O3" s="19">
        <f>Textual!T3</f>
        <v>4</v>
      </c>
      <c r="P3" s="19">
        <f>Textual!U3</f>
        <v>4</v>
      </c>
      <c r="Q3" s="30">
        <f>AVERAGE(L3:P3)</f>
        <v>4</v>
      </c>
      <c r="R3" s="30"/>
      <c r="S3" s="19">
        <f>Textual!W3</f>
        <v>4</v>
      </c>
      <c r="T3" s="19">
        <f>Textual!X3</f>
        <v>4</v>
      </c>
      <c r="U3" s="19">
        <f>Textual!Y3</f>
        <v>4</v>
      </c>
      <c r="V3" s="19">
        <f>Textual!Z3</f>
        <v>4</v>
      </c>
      <c r="W3" s="19">
        <f>Textual!AA3</f>
        <v>4</v>
      </c>
      <c r="X3" s="30">
        <f>AVERAGE(S3:W3)</f>
        <v>4</v>
      </c>
      <c r="Y3" s="30"/>
      <c r="Z3" s="19">
        <f>Textual!AC3</f>
        <v>4</v>
      </c>
      <c r="AA3" s="19">
        <f>Textual!AD3</f>
        <v>4</v>
      </c>
      <c r="AB3" s="19">
        <f>Textual!AE3</f>
        <v>4</v>
      </c>
      <c r="AC3" s="19">
        <f>Textual!AF3</f>
        <v>4</v>
      </c>
      <c r="AD3" s="30">
        <f>AVERAGE(Z3:AC3)</f>
        <v>4</v>
      </c>
      <c r="AE3" s="30"/>
      <c r="AF3" s="19">
        <f>Textual!AH3</f>
        <v>4</v>
      </c>
      <c r="AG3" s="19">
        <f>Textual!AI3</f>
        <v>4</v>
      </c>
      <c r="AH3" s="19">
        <f>Textual!AJ3</f>
        <v>4</v>
      </c>
      <c r="AI3" s="19">
        <f>Textual!AK3</f>
        <v>4</v>
      </c>
      <c r="AJ3" s="30">
        <f>AVERAGE(AF3:AI3)</f>
        <v>4</v>
      </c>
      <c r="AK3" s="30"/>
      <c r="AL3" s="19">
        <v>4</v>
      </c>
      <c r="AM3" s="19">
        <v>4</v>
      </c>
      <c r="AN3" s="19">
        <v>4</v>
      </c>
      <c r="AO3" s="30">
        <f>AVERAGE(AL3:AN3)</f>
        <v>4</v>
      </c>
    </row>
    <row r="4" spans="1:41" s="20" customFormat="1" x14ac:dyDescent="0.15">
      <c r="A4" s="19">
        <v>2</v>
      </c>
      <c r="B4" s="19">
        <f>Textual!H4</f>
        <v>4</v>
      </c>
      <c r="C4" s="19">
        <f>Textual!I4</f>
        <v>4</v>
      </c>
      <c r="D4" s="19">
        <f>Textual!J4</f>
        <v>4</v>
      </c>
      <c r="E4" s="19">
        <f>Textual!K4</f>
        <v>4</v>
      </c>
      <c r="F4" s="19">
        <f>Textual!L4</f>
        <v>4</v>
      </c>
      <c r="G4" s="19">
        <f>Textual!M4</f>
        <v>4</v>
      </c>
      <c r="H4" s="19">
        <f>Textual!N4</f>
        <v>4</v>
      </c>
      <c r="I4" s="19">
        <f>Textual!O4</f>
        <v>4</v>
      </c>
      <c r="J4" s="30">
        <f t="shared" ref="J4:J7" si="0">AVERAGE(B4:I4)</f>
        <v>4</v>
      </c>
      <c r="K4" s="30"/>
      <c r="L4" s="19">
        <f>Textual!Q4</f>
        <v>4</v>
      </c>
      <c r="M4" s="19">
        <f>Textual!R4</f>
        <v>4</v>
      </c>
      <c r="N4" s="19">
        <f>Textual!S4</f>
        <v>4</v>
      </c>
      <c r="O4" s="19">
        <f>Textual!T4</f>
        <v>4</v>
      </c>
      <c r="P4" s="19">
        <f>Textual!U4</f>
        <v>4</v>
      </c>
      <c r="Q4" s="30">
        <f t="shared" ref="Q4:Q7" si="1">AVERAGE(L4:P4)</f>
        <v>4</v>
      </c>
      <c r="R4" s="30"/>
      <c r="S4" s="19">
        <f>Textual!W4</f>
        <v>4</v>
      </c>
      <c r="T4" s="19">
        <f>Textual!X4</f>
        <v>4</v>
      </c>
      <c r="U4" s="19">
        <f>Textual!Y4</f>
        <v>4</v>
      </c>
      <c r="V4" s="19">
        <f>Textual!Z4</f>
        <v>4</v>
      </c>
      <c r="W4" s="19">
        <f>Textual!AA4</f>
        <v>4</v>
      </c>
      <c r="X4" s="30">
        <f t="shared" ref="X4:X7" si="2">AVERAGE(S4:W4)</f>
        <v>4</v>
      </c>
      <c r="Y4" s="30"/>
      <c r="Z4" s="19">
        <f>Textual!AC4</f>
        <v>4</v>
      </c>
      <c r="AA4" s="19">
        <f>Textual!AD4</f>
        <v>4</v>
      </c>
      <c r="AB4" s="19">
        <f>Textual!AE4</f>
        <v>4</v>
      </c>
      <c r="AC4" s="19">
        <f>Textual!AF4</f>
        <v>4</v>
      </c>
      <c r="AD4" s="30">
        <f t="shared" ref="AD4:AD7" si="3">AVERAGE(Z4:AC4)</f>
        <v>4</v>
      </c>
      <c r="AE4" s="30"/>
      <c r="AF4" s="19">
        <f>Textual!AH4</f>
        <v>4</v>
      </c>
      <c r="AG4" s="19">
        <f>Textual!AI4</f>
        <v>4</v>
      </c>
      <c r="AH4" s="19">
        <f>Textual!AJ4</f>
        <v>4</v>
      </c>
      <c r="AI4" s="19">
        <f>Textual!AK4</f>
        <v>4</v>
      </c>
      <c r="AJ4" s="30">
        <f t="shared" ref="AJ4:AJ7" si="4">AVERAGE(AF4:AI4)</f>
        <v>4</v>
      </c>
      <c r="AK4" s="30"/>
      <c r="AL4" s="19">
        <v>4</v>
      </c>
      <c r="AM4" s="19">
        <v>4</v>
      </c>
      <c r="AN4" s="19">
        <v>4</v>
      </c>
      <c r="AO4" s="30">
        <f t="shared" ref="AO4:AO34" si="5">AVERAGE(AL4:AN4)</f>
        <v>4</v>
      </c>
    </row>
    <row r="5" spans="1:41" s="20" customFormat="1" x14ac:dyDescent="0.15">
      <c r="A5" s="19">
        <v>3</v>
      </c>
      <c r="B5" s="19">
        <f>Textual!H5</f>
        <v>4</v>
      </c>
      <c r="C5" s="19">
        <f>Textual!I5</f>
        <v>4</v>
      </c>
      <c r="D5" s="19">
        <f>Textual!J5</f>
        <v>4</v>
      </c>
      <c r="E5" s="19">
        <f>Textual!K5</f>
        <v>4</v>
      </c>
      <c r="F5" s="19">
        <f>Textual!L5</f>
        <v>4</v>
      </c>
      <c r="G5" s="19">
        <f>Textual!M5</f>
        <v>4</v>
      </c>
      <c r="H5" s="19">
        <f>Textual!N5</f>
        <v>4</v>
      </c>
      <c r="I5" s="19">
        <f>Textual!O5</f>
        <v>4</v>
      </c>
      <c r="J5" s="30">
        <f t="shared" si="0"/>
        <v>4</v>
      </c>
      <c r="K5" s="30"/>
      <c r="L5" s="19">
        <f>Textual!Q5</f>
        <v>4</v>
      </c>
      <c r="M5" s="19">
        <f>Textual!R5</f>
        <v>4</v>
      </c>
      <c r="N5" s="19">
        <f>Textual!S5</f>
        <v>4</v>
      </c>
      <c r="O5" s="19">
        <f>Textual!T5</f>
        <v>4</v>
      </c>
      <c r="P5" s="19">
        <f>Textual!U5</f>
        <v>4</v>
      </c>
      <c r="Q5" s="30">
        <f t="shared" si="1"/>
        <v>4</v>
      </c>
      <c r="R5" s="30"/>
      <c r="S5" s="19">
        <f>Textual!W5</f>
        <v>4</v>
      </c>
      <c r="T5" s="19">
        <f>Textual!X5</f>
        <v>4</v>
      </c>
      <c r="U5" s="19">
        <f>Textual!Y5</f>
        <v>4</v>
      </c>
      <c r="V5" s="19">
        <f>Textual!Z5</f>
        <v>4</v>
      </c>
      <c r="W5" s="19">
        <f>Textual!AA5</f>
        <v>4</v>
      </c>
      <c r="X5" s="30">
        <f t="shared" si="2"/>
        <v>4</v>
      </c>
      <c r="Y5" s="30"/>
      <c r="Z5" s="19">
        <f>Textual!AC5</f>
        <v>4</v>
      </c>
      <c r="AA5" s="19">
        <f>Textual!AD5</f>
        <v>4</v>
      </c>
      <c r="AB5" s="19">
        <f>Textual!AE5</f>
        <v>4</v>
      </c>
      <c r="AC5" s="19">
        <f>Textual!AF5</f>
        <v>4</v>
      </c>
      <c r="AD5" s="30">
        <f t="shared" si="3"/>
        <v>4</v>
      </c>
      <c r="AE5" s="30"/>
      <c r="AF5" s="19">
        <f>Textual!AH5</f>
        <v>4</v>
      </c>
      <c r="AG5" s="19">
        <f>Textual!AI5</f>
        <v>4</v>
      </c>
      <c r="AH5" s="19">
        <f>Textual!AJ5</f>
        <v>4</v>
      </c>
      <c r="AI5" s="19">
        <f>Textual!AK5</f>
        <v>4</v>
      </c>
      <c r="AJ5" s="30">
        <f t="shared" si="4"/>
        <v>4</v>
      </c>
      <c r="AK5" s="30"/>
      <c r="AL5" s="19">
        <v>4</v>
      </c>
      <c r="AM5" s="19">
        <v>4</v>
      </c>
      <c r="AN5" s="19">
        <v>4</v>
      </c>
      <c r="AO5" s="30">
        <f t="shared" si="5"/>
        <v>4</v>
      </c>
    </row>
    <row r="6" spans="1:41" s="20" customFormat="1" x14ac:dyDescent="0.15">
      <c r="A6" s="19">
        <v>4</v>
      </c>
      <c r="B6" s="19">
        <f>Textual!H6</f>
        <v>4</v>
      </c>
      <c r="C6" s="19">
        <f>Textual!I6</f>
        <v>4</v>
      </c>
      <c r="D6" s="19">
        <f>Textual!J6</f>
        <v>4</v>
      </c>
      <c r="E6" s="19">
        <f>Textual!K6</f>
        <v>4</v>
      </c>
      <c r="F6" s="19">
        <f>Textual!L6</f>
        <v>4</v>
      </c>
      <c r="G6" s="19">
        <f>Textual!M6</f>
        <v>4</v>
      </c>
      <c r="H6" s="19">
        <f>Textual!N6</f>
        <v>4</v>
      </c>
      <c r="I6" s="19">
        <f>Textual!O6</f>
        <v>4</v>
      </c>
      <c r="J6" s="30">
        <f t="shared" si="0"/>
        <v>4</v>
      </c>
      <c r="K6" s="30"/>
      <c r="L6" s="19">
        <f>Textual!Q6</f>
        <v>4</v>
      </c>
      <c r="M6" s="19">
        <f>Textual!R6</f>
        <v>4</v>
      </c>
      <c r="N6" s="19">
        <f>Textual!S6</f>
        <v>4</v>
      </c>
      <c r="O6" s="19">
        <f>Textual!T6</f>
        <v>4</v>
      </c>
      <c r="P6" s="19">
        <f>Textual!U6</f>
        <v>4</v>
      </c>
      <c r="Q6" s="30">
        <f t="shared" si="1"/>
        <v>4</v>
      </c>
      <c r="R6" s="30"/>
      <c r="S6" s="19">
        <f>Textual!W6</f>
        <v>4</v>
      </c>
      <c r="T6" s="19">
        <f>Textual!X6</f>
        <v>4</v>
      </c>
      <c r="U6" s="19">
        <f>Textual!Y6</f>
        <v>4</v>
      </c>
      <c r="V6" s="19">
        <f>Textual!Z6</f>
        <v>4</v>
      </c>
      <c r="W6" s="19">
        <f>Textual!AA6</f>
        <v>4</v>
      </c>
      <c r="X6" s="30">
        <f t="shared" si="2"/>
        <v>4</v>
      </c>
      <c r="Y6" s="30"/>
      <c r="Z6" s="19">
        <f>Textual!AC6</f>
        <v>4</v>
      </c>
      <c r="AA6" s="19">
        <f>Textual!AD6</f>
        <v>4</v>
      </c>
      <c r="AB6" s="19">
        <f>Textual!AE6</f>
        <v>4</v>
      </c>
      <c r="AC6" s="19">
        <f>Textual!AF6</f>
        <v>4</v>
      </c>
      <c r="AD6" s="30">
        <f t="shared" si="3"/>
        <v>4</v>
      </c>
      <c r="AE6" s="30"/>
      <c r="AF6" s="19">
        <f>Textual!AH6</f>
        <v>4</v>
      </c>
      <c r="AG6" s="19">
        <f>Textual!AI6</f>
        <v>4</v>
      </c>
      <c r="AH6" s="19">
        <f>Textual!AJ6</f>
        <v>4</v>
      </c>
      <c r="AI6" s="19">
        <f>Textual!AK6</f>
        <v>4</v>
      </c>
      <c r="AJ6" s="30">
        <f t="shared" si="4"/>
        <v>4</v>
      </c>
      <c r="AK6" s="30"/>
      <c r="AL6" s="19">
        <v>4</v>
      </c>
      <c r="AM6" s="19">
        <v>4</v>
      </c>
      <c r="AN6" s="19">
        <v>4</v>
      </c>
      <c r="AO6" s="30">
        <f t="shared" si="5"/>
        <v>4</v>
      </c>
    </row>
    <row r="7" spans="1:41" s="20" customFormat="1" x14ac:dyDescent="0.15">
      <c r="A7" s="19">
        <v>5</v>
      </c>
      <c r="B7" s="19">
        <f>Textual!H7</f>
        <v>4</v>
      </c>
      <c r="C7" s="19">
        <f>Textual!I7</f>
        <v>4</v>
      </c>
      <c r="D7" s="19">
        <f>Textual!J7</f>
        <v>4</v>
      </c>
      <c r="E7" s="19">
        <f>Textual!K7</f>
        <v>4</v>
      </c>
      <c r="F7" s="19">
        <f>Textual!L7</f>
        <v>4</v>
      </c>
      <c r="G7" s="19">
        <f>Textual!M7</f>
        <v>4</v>
      </c>
      <c r="H7" s="19" t="str">
        <f>Textual!N7</f>
        <v>NR</v>
      </c>
      <c r="I7" s="19">
        <f>Textual!O7</f>
        <v>4</v>
      </c>
      <c r="J7" s="30">
        <f t="shared" si="0"/>
        <v>4</v>
      </c>
      <c r="K7" s="30"/>
      <c r="L7" s="19">
        <f>Textual!Q7</f>
        <v>4</v>
      </c>
      <c r="M7" s="19">
        <f>Textual!R7</f>
        <v>3</v>
      </c>
      <c r="N7" s="19">
        <f>Textual!S7</f>
        <v>4</v>
      </c>
      <c r="O7" s="19">
        <f>Textual!T7</f>
        <v>4</v>
      </c>
      <c r="P7" s="19" t="str">
        <f>Textual!U7</f>
        <v>NR</v>
      </c>
      <c r="Q7" s="30">
        <f t="shared" si="1"/>
        <v>3.75</v>
      </c>
      <c r="R7" s="30"/>
      <c r="S7" s="19">
        <f>Textual!W7</f>
        <v>4</v>
      </c>
      <c r="T7" s="19">
        <f>Textual!X7</f>
        <v>4</v>
      </c>
      <c r="U7" s="19">
        <f>Textual!Y7</f>
        <v>4</v>
      </c>
      <c r="V7" s="19">
        <f>Textual!Z7</f>
        <v>4</v>
      </c>
      <c r="W7" s="19">
        <f>Textual!AA7</f>
        <v>4</v>
      </c>
      <c r="X7" s="30">
        <f t="shared" si="2"/>
        <v>4</v>
      </c>
      <c r="Y7" s="30"/>
      <c r="Z7" s="19">
        <f>Textual!AC7</f>
        <v>4</v>
      </c>
      <c r="AA7" s="19">
        <f>Textual!AD7</f>
        <v>4</v>
      </c>
      <c r="AB7" s="19">
        <f>Textual!AE7</f>
        <v>4</v>
      </c>
      <c r="AC7" s="19">
        <f>Textual!AF7</f>
        <v>4</v>
      </c>
      <c r="AD7" s="30">
        <f t="shared" si="3"/>
        <v>4</v>
      </c>
      <c r="AE7" s="30"/>
      <c r="AF7" s="19">
        <f>Textual!AH7</f>
        <v>4</v>
      </c>
      <c r="AG7" s="19">
        <f>Textual!AI7</f>
        <v>4</v>
      </c>
      <c r="AH7" s="19">
        <f>Textual!AJ7</f>
        <v>4</v>
      </c>
      <c r="AI7" s="19">
        <f>Textual!AK7</f>
        <v>4</v>
      </c>
      <c r="AJ7" s="30">
        <f t="shared" si="4"/>
        <v>4</v>
      </c>
      <c r="AK7" s="30"/>
      <c r="AL7" s="19">
        <v>4</v>
      </c>
      <c r="AM7" s="19">
        <v>4</v>
      </c>
      <c r="AN7" s="19">
        <v>4</v>
      </c>
      <c r="AO7" s="30">
        <f t="shared" si="5"/>
        <v>4</v>
      </c>
    </row>
    <row r="8" spans="1:41" s="20" customFormat="1" x14ac:dyDescent="0.15">
      <c r="A8" s="19">
        <v>6</v>
      </c>
      <c r="B8" s="19">
        <f>Textual!H8</f>
        <v>4</v>
      </c>
      <c r="C8" s="19">
        <f>Textual!I8</f>
        <v>4</v>
      </c>
      <c r="D8" s="19">
        <f>Textual!J8</f>
        <v>4</v>
      </c>
      <c r="E8" s="19">
        <f>Textual!K8</f>
        <v>4</v>
      </c>
      <c r="F8" s="19">
        <f>Textual!L8</f>
        <v>4</v>
      </c>
      <c r="G8" s="19">
        <f>Textual!M8</f>
        <v>4</v>
      </c>
      <c r="H8" s="19">
        <f>Textual!N8</f>
        <v>4</v>
      </c>
      <c r="I8" s="19">
        <f>Textual!O8</f>
        <v>4</v>
      </c>
      <c r="J8" s="30">
        <f t="shared" ref="J8:J21" si="6">AVERAGE(B8:I8)</f>
        <v>4</v>
      </c>
      <c r="K8" s="30"/>
      <c r="L8" s="19">
        <f>Textual!Q8</f>
        <v>4</v>
      </c>
      <c r="M8" s="19">
        <f>Textual!R8</f>
        <v>4</v>
      </c>
      <c r="N8" s="19">
        <f>Textual!S8</f>
        <v>4</v>
      </c>
      <c r="O8" s="19">
        <f>Textual!T8</f>
        <v>4</v>
      </c>
      <c r="P8" s="19">
        <f>Textual!U8</f>
        <v>4</v>
      </c>
      <c r="Q8" s="30">
        <f t="shared" ref="Q8:Q21" si="7">AVERAGE(L8:P8)</f>
        <v>4</v>
      </c>
      <c r="R8" s="30"/>
      <c r="S8" s="19">
        <f>Textual!W8</f>
        <v>4</v>
      </c>
      <c r="T8" s="19">
        <f>Textual!X8</f>
        <v>4</v>
      </c>
      <c r="U8" s="19">
        <f>Textual!Y8</f>
        <v>4</v>
      </c>
      <c r="V8" s="19">
        <f>Textual!Z8</f>
        <v>4</v>
      </c>
      <c r="W8" s="19">
        <f>Textual!AA8</f>
        <v>4</v>
      </c>
      <c r="X8" s="30">
        <f t="shared" ref="X8:X21" si="8">AVERAGE(S8:W8)</f>
        <v>4</v>
      </c>
      <c r="Y8" s="30"/>
      <c r="Z8" s="19">
        <f>Textual!AC8</f>
        <v>4</v>
      </c>
      <c r="AA8" s="19">
        <f>Textual!AD8</f>
        <v>4</v>
      </c>
      <c r="AB8" s="19">
        <f>Textual!AE8</f>
        <v>4</v>
      </c>
      <c r="AC8" s="19">
        <f>Textual!AF8</f>
        <v>4</v>
      </c>
      <c r="AD8" s="30">
        <f t="shared" ref="AD8:AD21" si="9">AVERAGE(Z8:AC8)</f>
        <v>4</v>
      </c>
      <c r="AE8" s="30"/>
      <c r="AF8" s="19">
        <f>Textual!AH8</f>
        <v>4</v>
      </c>
      <c r="AG8" s="19">
        <f>Textual!AI8</f>
        <v>4</v>
      </c>
      <c r="AH8" s="19">
        <f>Textual!AJ8</f>
        <v>4</v>
      </c>
      <c r="AI8" s="19">
        <f>Textual!AK8</f>
        <v>4</v>
      </c>
      <c r="AJ8" s="30">
        <f t="shared" ref="AJ8:AJ21" si="10">AVERAGE(AF8:AI8)</f>
        <v>4</v>
      </c>
      <c r="AK8" s="30"/>
      <c r="AL8" s="19">
        <v>4</v>
      </c>
      <c r="AM8" s="19">
        <v>4</v>
      </c>
      <c r="AN8" s="19">
        <v>4</v>
      </c>
      <c r="AO8" s="30">
        <f t="shared" si="5"/>
        <v>4</v>
      </c>
    </row>
    <row r="9" spans="1:41" s="20" customFormat="1" x14ac:dyDescent="0.15">
      <c r="A9" s="19">
        <v>7</v>
      </c>
      <c r="B9" s="19">
        <f>Textual!H9</f>
        <v>4</v>
      </c>
      <c r="C9" s="19">
        <f>Textual!I9</f>
        <v>4</v>
      </c>
      <c r="D9" s="19">
        <f>Textual!J9</f>
        <v>4</v>
      </c>
      <c r="E9" s="19">
        <f>Textual!K9</f>
        <v>4</v>
      </c>
      <c r="F9" s="19">
        <f>Textual!L9</f>
        <v>4</v>
      </c>
      <c r="G9" s="19">
        <f>Textual!M9</f>
        <v>4</v>
      </c>
      <c r="H9" s="19">
        <f>Textual!N9</f>
        <v>4</v>
      </c>
      <c r="I9" s="19">
        <f>Textual!O9</f>
        <v>4</v>
      </c>
      <c r="J9" s="30">
        <f t="shared" si="6"/>
        <v>4</v>
      </c>
      <c r="K9" s="30"/>
      <c r="L9" s="19">
        <f>Textual!Q9</f>
        <v>4</v>
      </c>
      <c r="M9" s="19">
        <f>Textual!R9</f>
        <v>4</v>
      </c>
      <c r="N9" s="19">
        <f>Textual!S9</f>
        <v>4</v>
      </c>
      <c r="O9" s="19">
        <f>Textual!T9</f>
        <v>4</v>
      </c>
      <c r="P9" s="19">
        <f>Textual!U9</f>
        <v>4</v>
      </c>
      <c r="Q9" s="30">
        <f t="shared" si="7"/>
        <v>4</v>
      </c>
      <c r="R9" s="30"/>
      <c r="S9" s="19">
        <f>Textual!W9</f>
        <v>4</v>
      </c>
      <c r="T9" s="19">
        <f>Textual!X9</f>
        <v>4</v>
      </c>
      <c r="U9" s="19">
        <f>Textual!Y9</f>
        <v>4</v>
      </c>
      <c r="V9" s="19">
        <f>Textual!Z9</f>
        <v>4</v>
      </c>
      <c r="W9" s="19">
        <f>Textual!AA9</f>
        <v>4</v>
      </c>
      <c r="X9" s="30">
        <f t="shared" si="8"/>
        <v>4</v>
      </c>
      <c r="Y9" s="30"/>
      <c r="Z9" s="19">
        <f>Textual!AC9</f>
        <v>4</v>
      </c>
      <c r="AA9" s="19">
        <f>Textual!AD9</f>
        <v>4</v>
      </c>
      <c r="AB9" s="19">
        <f>Textual!AE9</f>
        <v>4</v>
      </c>
      <c r="AC9" s="19">
        <f>Textual!AF9</f>
        <v>4</v>
      </c>
      <c r="AD9" s="30">
        <f t="shared" si="9"/>
        <v>4</v>
      </c>
      <c r="AE9" s="30"/>
      <c r="AF9" s="19">
        <f>Textual!AH9</f>
        <v>4</v>
      </c>
      <c r="AG9" s="19">
        <f>Textual!AI9</f>
        <v>4</v>
      </c>
      <c r="AH9" s="19">
        <f>Textual!AJ9</f>
        <v>4</v>
      </c>
      <c r="AI9" s="19">
        <f>Textual!AK9</f>
        <v>4</v>
      </c>
      <c r="AJ9" s="30">
        <f t="shared" si="10"/>
        <v>4</v>
      </c>
      <c r="AK9" s="30"/>
      <c r="AL9" s="19">
        <v>4</v>
      </c>
      <c r="AM9" s="19">
        <v>4</v>
      </c>
      <c r="AN9" s="19">
        <v>4</v>
      </c>
      <c r="AO9" s="30">
        <f t="shared" si="5"/>
        <v>4</v>
      </c>
    </row>
    <row r="10" spans="1:41" s="20" customFormat="1" x14ac:dyDescent="0.15">
      <c r="A10" s="19">
        <v>8</v>
      </c>
      <c r="B10" s="19">
        <f>Textual!H10</f>
        <v>4</v>
      </c>
      <c r="C10" s="19">
        <f>Textual!I10</f>
        <v>4</v>
      </c>
      <c r="D10" s="19">
        <f>Textual!J10</f>
        <v>4</v>
      </c>
      <c r="E10" s="19">
        <f>Textual!K10</f>
        <v>4</v>
      </c>
      <c r="F10" s="19">
        <f>Textual!L10</f>
        <v>4</v>
      </c>
      <c r="G10" s="19">
        <f>Textual!M10</f>
        <v>4</v>
      </c>
      <c r="H10" s="19">
        <f>Textual!N10</f>
        <v>4</v>
      </c>
      <c r="I10" s="19">
        <f>Textual!O10</f>
        <v>4</v>
      </c>
      <c r="J10" s="30">
        <f t="shared" si="6"/>
        <v>4</v>
      </c>
      <c r="K10" s="30"/>
      <c r="L10" s="19">
        <f>Textual!Q10</f>
        <v>4</v>
      </c>
      <c r="M10" s="19">
        <f>Textual!R10</f>
        <v>4</v>
      </c>
      <c r="N10" s="19">
        <f>Textual!S10</f>
        <v>4</v>
      </c>
      <c r="O10" s="19">
        <f>Textual!T10</f>
        <v>4</v>
      </c>
      <c r="P10" s="19">
        <f>Textual!U10</f>
        <v>4</v>
      </c>
      <c r="Q10" s="30">
        <f t="shared" si="7"/>
        <v>4</v>
      </c>
      <c r="R10" s="30"/>
      <c r="S10" s="19">
        <f>Textual!W10</f>
        <v>4</v>
      </c>
      <c r="T10" s="19">
        <f>Textual!X10</f>
        <v>4</v>
      </c>
      <c r="U10" s="19">
        <f>Textual!Y10</f>
        <v>4</v>
      </c>
      <c r="V10" s="19">
        <f>Textual!Z10</f>
        <v>4</v>
      </c>
      <c r="W10" s="19">
        <f>Textual!AA10</f>
        <v>4</v>
      </c>
      <c r="X10" s="30">
        <f t="shared" si="8"/>
        <v>4</v>
      </c>
      <c r="Y10" s="30"/>
      <c r="Z10" s="19">
        <f>Textual!AC10</f>
        <v>4</v>
      </c>
      <c r="AA10" s="19">
        <f>Textual!AD10</f>
        <v>4</v>
      </c>
      <c r="AB10" s="19">
        <f>Textual!AE10</f>
        <v>4</v>
      </c>
      <c r="AC10" s="19">
        <f>Textual!AF10</f>
        <v>4</v>
      </c>
      <c r="AD10" s="30">
        <f t="shared" si="9"/>
        <v>4</v>
      </c>
      <c r="AE10" s="30"/>
      <c r="AF10" s="19">
        <f>Textual!AH10</f>
        <v>4</v>
      </c>
      <c r="AG10" s="19">
        <f>Textual!AI10</f>
        <v>4</v>
      </c>
      <c r="AH10" s="19">
        <f>Textual!AJ10</f>
        <v>4</v>
      </c>
      <c r="AI10" s="19">
        <f>Textual!AK10</f>
        <v>4</v>
      </c>
      <c r="AJ10" s="30">
        <f t="shared" si="10"/>
        <v>4</v>
      </c>
      <c r="AK10" s="30"/>
      <c r="AL10" s="19">
        <v>4</v>
      </c>
      <c r="AM10" s="19">
        <v>4</v>
      </c>
      <c r="AN10" s="19">
        <v>4</v>
      </c>
      <c r="AO10" s="30">
        <f t="shared" si="5"/>
        <v>4</v>
      </c>
    </row>
    <row r="11" spans="1:41" s="20" customFormat="1" x14ac:dyDescent="0.15">
      <c r="A11" s="19">
        <v>9</v>
      </c>
      <c r="B11" s="19">
        <f>Textual!H11</f>
        <v>4</v>
      </c>
      <c r="C11" s="19">
        <f>Textual!I11</f>
        <v>3</v>
      </c>
      <c r="D11" s="19">
        <f>Textual!J11</f>
        <v>3</v>
      </c>
      <c r="E11" s="19">
        <f>Textual!K11</f>
        <v>3</v>
      </c>
      <c r="F11" s="19">
        <f>Textual!L11</f>
        <v>4</v>
      </c>
      <c r="G11" s="19">
        <f>Textual!M11</f>
        <v>4</v>
      </c>
      <c r="H11" s="19">
        <f>Textual!N11</f>
        <v>4</v>
      </c>
      <c r="I11" s="19">
        <f>Textual!O11</f>
        <v>4</v>
      </c>
      <c r="J11" s="30">
        <f t="shared" si="6"/>
        <v>3.625</v>
      </c>
      <c r="K11" s="30"/>
      <c r="L11" s="19">
        <f>Textual!Q11</f>
        <v>4</v>
      </c>
      <c r="M11" s="19">
        <f>Textual!R11</f>
        <v>4</v>
      </c>
      <c r="N11" s="19">
        <f>Textual!S11</f>
        <v>4</v>
      </c>
      <c r="O11" s="19">
        <f>Textual!T11</f>
        <v>4</v>
      </c>
      <c r="P11" s="19">
        <f>Textual!U11</f>
        <v>4</v>
      </c>
      <c r="Q11" s="30">
        <f t="shared" si="7"/>
        <v>4</v>
      </c>
      <c r="R11" s="30"/>
      <c r="S11" s="19">
        <f>Textual!W11</f>
        <v>4</v>
      </c>
      <c r="T11" s="19">
        <f>Textual!X11</f>
        <v>4</v>
      </c>
      <c r="U11" s="19">
        <f>Textual!Y11</f>
        <v>4</v>
      </c>
      <c r="V11" s="19">
        <f>Textual!Z11</f>
        <v>4</v>
      </c>
      <c r="W11" s="19">
        <f>Textual!AA11</f>
        <v>4</v>
      </c>
      <c r="X11" s="30">
        <f t="shared" si="8"/>
        <v>4</v>
      </c>
      <c r="Y11" s="30"/>
      <c r="Z11" s="19">
        <f>Textual!AC11</f>
        <v>4</v>
      </c>
      <c r="AA11" s="19">
        <f>Textual!AD11</f>
        <v>3</v>
      </c>
      <c r="AB11" s="19">
        <f>Textual!AE11</f>
        <v>4</v>
      </c>
      <c r="AC11" s="19">
        <f>Textual!AF11</f>
        <v>4</v>
      </c>
      <c r="AD11" s="30">
        <f t="shared" si="9"/>
        <v>3.75</v>
      </c>
      <c r="AE11" s="30"/>
      <c r="AF11" s="19">
        <f>Textual!AH11</f>
        <v>4</v>
      </c>
      <c r="AG11" s="19">
        <f>Textual!AI11</f>
        <v>4</v>
      </c>
      <c r="AH11" s="19">
        <f>Textual!AJ11</f>
        <v>4</v>
      </c>
      <c r="AI11" s="19">
        <f>Textual!AK11</f>
        <v>4</v>
      </c>
      <c r="AJ11" s="30">
        <f>IFERROR(AVERAGE(AF11:AI11),"")</f>
        <v>4</v>
      </c>
      <c r="AK11" s="30"/>
      <c r="AL11" s="19">
        <v>4</v>
      </c>
      <c r="AM11" s="19">
        <v>4</v>
      </c>
      <c r="AN11" s="19">
        <v>4</v>
      </c>
      <c r="AO11" s="30">
        <f t="shared" si="5"/>
        <v>4</v>
      </c>
    </row>
    <row r="12" spans="1:41" s="20" customFormat="1" x14ac:dyDescent="0.15">
      <c r="A12" s="19">
        <v>10</v>
      </c>
      <c r="B12" s="19">
        <f>Textual!H12</f>
        <v>4</v>
      </c>
      <c r="C12" s="19">
        <f>Textual!I12</f>
        <v>4</v>
      </c>
      <c r="D12" s="19">
        <f>Textual!J12</f>
        <v>3</v>
      </c>
      <c r="E12" s="19">
        <f>Textual!K12</f>
        <v>4</v>
      </c>
      <c r="F12" s="19">
        <f>Textual!L12</f>
        <v>4</v>
      </c>
      <c r="G12" s="19">
        <f>Textual!M12</f>
        <v>4</v>
      </c>
      <c r="H12" s="19">
        <f>Textual!N12</f>
        <v>4</v>
      </c>
      <c r="I12" s="19">
        <f>Textual!O12</f>
        <v>3</v>
      </c>
      <c r="J12" s="30">
        <f t="shared" si="6"/>
        <v>3.75</v>
      </c>
      <c r="K12" s="30"/>
      <c r="L12" s="19">
        <f>Textual!Q12</f>
        <v>3</v>
      </c>
      <c r="M12" s="19">
        <f>Textual!R12</f>
        <v>3</v>
      </c>
      <c r="N12" s="19">
        <f>Textual!S12</f>
        <v>3</v>
      </c>
      <c r="O12" s="19">
        <f>Textual!T12</f>
        <v>4</v>
      </c>
      <c r="P12" s="19">
        <f>Textual!U12</f>
        <v>3</v>
      </c>
      <c r="Q12" s="30">
        <f t="shared" si="7"/>
        <v>3.2</v>
      </c>
      <c r="R12" s="30"/>
      <c r="S12" s="19">
        <f>Textual!W12</f>
        <v>4</v>
      </c>
      <c r="T12" s="19">
        <f>Textual!X12</f>
        <v>4</v>
      </c>
      <c r="U12" s="19">
        <f>Textual!Y12</f>
        <v>4</v>
      </c>
      <c r="V12" s="19">
        <f>Textual!Z12</f>
        <v>4</v>
      </c>
      <c r="W12" s="19">
        <f>Textual!AA12</f>
        <v>4</v>
      </c>
      <c r="X12" s="30">
        <f t="shared" si="8"/>
        <v>4</v>
      </c>
      <c r="Y12" s="30"/>
      <c r="Z12" s="19">
        <f>Textual!AC12</f>
        <v>4</v>
      </c>
      <c r="AA12" s="19">
        <f>Textual!AD12</f>
        <v>4</v>
      </c>
      <c r="AB12" s="19">
        <f>Textual!AE12</f>
        <v>4</v>
      </c>
      <c r="AC12" s="19">
        <f>Textual!AF12</f>
        <v>4</v>
      </c>
      <c r="AD12" s="30">
        <f t="shared" si="9"/>
        <v>4</v>
      </c>
      <c r="AE12" s="30"/>
      <c r="AF12" s="19">
        <f>Textual!AH12</f>
        <v>4</v>
      </c>
      <c r="AG12" s="19">
        <f>Textual!AI12</f>
        <v>4</v>
      </c>
      <c r="AH12" s="19">
        <f>Textual!AJ12</f>
        <v>4</v>
      </c>
      <c r="AI12" s="19">
        <f>Textual!AK12</f>
        <v>4</v>
      </c>
      <c r="AJ12" s="30">
        <f t="shared" si="10"/>
        <v>4</v>
      </c>
      <c r="AK12" s="30"/>
      <c r="AL12" s="19">
        <v>4</v>
      </c>
      <c r="AM12" s="19">
        <v>4</v>
      </c>
      <c r="AN12" s="19">
        <v>4</v>
      </c>
      <c r="AO12" s="30">
        <f t="shared" si="5"/>
        <v>4</v>
      </c>
    </row>
    <row r="13" spans="1:41" s="20" customFormat="1" x14ac:dyDescent="0.15">
      <c r="A13" s="19">
        <v>11</v>
      </c>
      <c r="B13" s="19">
        <f>Textual!H13</f>
        <v>4</v>
      </c>
      <c r="C13" s="19">
        <f>Textual!I13</f>
        <v>4</v>
      </c>
      <c r="D13" s="19">
        <f>Textual!J13</f>
        <v>4</v>
      </c>
      <c r="E13" s="19">
        <f>Textual!K13</f>
        <v>4</v>
      </c>
      <c r="F13" s="19">
        <f>Textual!L13</f>
        <v>4</v>
      </c>
      <c r="G13" s="19">
        <f>Textual!M13</f>
        <v>4</v>
      </c>
      <c r="H13" s="19">
        <f>Textual!N13</f>
        <v>4</v>
      </c>
      <c r="I13" s="19">
        <f>Textual!O13</f>
        <v>4</v>
      </c>
      <c r="J13" s="30">
        <f t="shared" si="6"/>
        <v>4</v>
      </c>
      <c r="K13" s="30"/>
      <c r="L13" s="19">
        <f>Textual!Q13</f>
        <v>4</v>
      </c>
      <c r="M13" s="19">
        <f>Textual!R13</f>
        <v>4</v>
      </c>
      <c r="N13" s="19">
        <f>Textual!S13</f>
        <v>4</v>
      </c>
      <c r="O13" s="19">
        <f>Textual!T13</f>
        <v>4</v>
      </c>
      <c r="P13" s="19">
        <f>Textual!U13</f>
        <v>4</v>
      </c>
      <c r="Q13" s="30">
        <f t="shared" si="7"/>
        <v>4</v>
      </c>
      <c r="R13" s="30"/>
      <c r="S13" s="19">
        <f>Textual!W13</f>
        <v>4</v>
      </c>
      <c r="T13" s="19">
        <f>Textual!X13</f>
        <v>4</v>
      </c>
      <c r="U13" s="19">
        <f>Textual!Y13</f>
        <v>4</v>
      </c>
      <c r="V13" s="19">
        <f>Textual!Z13</f>
        <v>4</v>
      </c>
      <c r="W13" s="19">
        <f>Textual!AA13</f>
        <v>4</v>
      </c>
      <c r="X13" s="30">
        <f t="shared" si="8"/>
        <v>4</v>
      </c>
      <c r="Y13" s="30"/>
      <c r="Z13" s="19">
        <f>Textual!AC13</f>
        <v>4</v>
      </c>
      <c r="AA13" s="19">
        <f>Textual!AD13</f>
        <v>4</v>
      </c>
      <c r="AB13" s="19">
        <f>Textual!AE13</f>
        <v>4</v>
      </c>
      <c r="AC13" s="19">
        <f>Textual!AF13</f>
        <v>4</v>
      </c>
      <c r="AD13" s="30">
        <f t="shared" si="9"/>
        <v>4</v>
      </c>
      <c r="AE13" s="30"/>
      <c r="AF13" s="19">
        <f>Textual!AH13</f>
        <v>4</v>
      </c>
      <c r="AG13" s="19">
        <f>Textual!AI13</f>
        <v>4</v>
      </c>
      <c r="AH13" s="19">
        <f>Textual!AJ13</f>
        <v>4</v>
      </c>
      <c r="AI13" s="19">
        <f>Textual!AK13</f>
        <v>4</v>
      </c>
      <c r="AJ13" s="30">
        <f t="shared" si="10"/>
        <v>4</v>
      </c>
      <c r="AK13" s="30"/>
      <c r="AL13" s="19">
        <v>4</v>
      </c>
      <c r="AM13" s="19">
        <v>4</v>
      </c>
      <c r="AN13" s="19">
        <v>4</v>
      </c>
      <c r="AO13" s="30">
        <f t="shared" si="5"/>
        <v>4</v>
      </c>
    </row>
    <row r="14" spans="1:41" s="20" customFormat="1" x14ac:dyDescent="0.15">
      <c r="A14" s="19">
        <v>12</v>
      </c>
      <c r="B14" s="19">
        <f>Textual!H14</f>
        <v>4</v>
      </c>
      <c r="C14" s="19">
        <f>Textual!I14</f>
        <v>4</v>
      </c>
      <c r="D14" s="19">
        <f>Textual!J14</f>
        <v>3</v>
      </c>
      <c r="E14" s="19">
        <f>Textual!K14</f>
        <v>4</v>
      </c>
      <c r="F14" s="19">
        <f>Textual!L14</f>
        <v>4</v>
      </c>
      <c r="G14" s="19">
        <f>Textual!M14</f>
        <v>4</v>
      </c>
      <c r="H14" s="19">
        <f>Textual!N14</f>
        <v>4</v>
      </c>
      <c r="I14" s="19">
        <f>Textual!O14</f>
        <v>4</v>
      </c>
      <c r="J14" s="30">
        <f t="shared" si="6"/>
        <v>3.875</v>
      </c>
      <c r="K14" s="30"/>
      <c r="L14" s="19">
        <f>Textual!Q14</f>
        <v>4</v>
      </c>
      <c r="M14" s="19">
        <f>Textual!R14</f>
        <v>4</v>
      </c>
      <c r="N14" s="19">
        <f>Textual!S14</f>
        <v>4</v>
      </c>
      <c r="O14" s="19">
        <f>Textual!T14</f>
        <v>3</v>
      </c>
      <c r="P14" s="19">
        <f>Textual!U14</f>
        <v>4</v>
      </c>
      <c r="Q14" s="30">
        <f t="shared" si="7"/>
        <v>3.8</v>
      </c>
      <c r="R14" s="30"/>
      <c r="S14" s="19">
        <f>Textual!W14</f>
        <v>4</v>
      </c>
      <c r="T14" s="19">
        <f>Textual!X14</f>
        <v>4</v>
      </c>
      <c r="U14" s="19">
        <f>Textual!Y14</f>
        <v>4</v>
      </c>
      <c r="V14" s="19">
        <f>Textual!Z14</f>
        <v>4</v>
      </c>
      <c r="W14" s="19">
        <f>Textual!AA14</f>
        <v>4</v>
      </c>
      <c r="X14" s="30">
        <f t="shared" si="8"/>
        <v>4</v>
      </c>
      <c r="Y14" s="30"/>
      <c r="Z14" s="19">
        <f>Textual!AC14</f>
        <v>4</v>
      </c>
      <c r="AA14" s="19">
        <f>Textual!AD14</f>
        <v>4</v>
      </c>
      <c r="AB14" s="19">
        <f>Textual!AE14</f>
        <v>4</v>
      </c>
      <c r="AC14" s="19">
        <f>Textual!AF14</f>
        <v>4</v>
      </c>
      <c r="AD14" s="30">
        <f t="shared" si="9"/>
        <v>4</v>
      </c>
      <c r="AE14" s="30"/>
      <c r="AF14" s="19">
        <f>Textual!AH14</f>
        <v>4</v>
      </c>
      <c r="AG14" s="19">
        <f>Textual!AI14</f>
        <v>4</v>
      </c>
      <c r="AH14" s="19">
        <f>Textual!AJ14</f>
        <v>4</v>
      </c>
      <c r="AI14" s="19">
        <f>Textual!AK14</f>
        <v>4</v>
      </c>
      <c r="AJ14" s="30">
        <f t="shared" si="10"/>
        <v>4</v>
      </c>
      <c r="AK14" s="30"/>
      <c r="AL14" s="19">
        <v>4</v>
      </c>
      <c r="AM14" s="19">
        <v>4</v>
      </c>
      <c r="AN14" s="19">
        <v>4</v>
      </c>
      <c r="AO14" s="30">
        <f t="shared" si="5"/>
        <v>4</v>
      </c>
    </row>
    <row r="15" spans="1:41" s="20" customFormat="1" x14ac:dyDescent="0.15">
      <c r="A15" s="19">
        <v>13</v>
      </c>
      <c r="B15" s="19">
        <f>Textual!H15</f>
        <v>4</v>
      </c>
      <c r="C15" s="19">
        <f>Textual!I15</f>
        <v>4</v>
      </c>
      <c r="D15" s="19">
        <f>Textual!J15</f>
        <v>4</v>
      </c>
      <c r="E15" s="19">
        <f>Textual!K15</f>
        <v>4</v>
      </c>
      <c r="F15" s="19">
        <f>Textual!L15</f>
        <v>4</v>
      </c>
      <c r="G15" s="19">
        <f>Textual!M15</f>
        <v>4</v>
      </c>
      <c r="H15" s="19">
        <f>Textual!N15</f>
        <v>4</v>
      </c>
      <c r="I15" s="19">
        <f>Textual!O15</f>
        <v>4</v>
      </c>
      <c r="J15" s="30">
        <f t="shared" si="6"/>
        <v>4</v>
      </c>
      <c r="K15" s="30"/>
      <c r="L15" s="19">
        <f>Textual!Q15</f>
        <v>4</v>
      </c>
      <c r="M15" s="19">
        <f>Textual!R15</f>
        <v>4</v>
      </c>
      <c r="N15" s="19">
        <f>Textual!S15</f>
        <v>4</v>
      </c>
      <c r="O15" s="19">
        <f>Textual!T15</f>
        <v>4</v>
      </c>
      <c r="P15" s="19">
        <f>Textual!U15</f>
        <v>4</v>
      </c>
      <c r="Q15" s="30">
        <f t="shared" si="7"/>
        <v>4</v>
      </c>
      <c r="R15" s="30"/>
      <c r="S15" s="19">
        <f>Textual!W15</f>
        <v>4</v>
      </c>
      <c r="T15" s="19">
        <f>Textual!X15</f>
        <v>4</v>
      </c>
      <c r="U15" s="19">
        <f>Textual!Y15</f>
        <v>4</v>
      </c>
      <c r="V15" s="19">
        <f>Textual!Z15</f>
        <v>4</v>
      </c>
      <c r="W15" s="19">
        <f>Textual!AA15</f>
        <v>4</v>
      </c>
      <c r="X15" s="30">
        <f t="shared" si="8"/>
        <v>4</v>
      </c>
      <c r="Y15" s="30"/>
      <c r="Z15" s="19">
        <f>Textual!AC15</f>
        <v>4</v>
      </c>
      <c r="AA15" s="19">
        <f>Textual!AD15</f>
        <v>4</v>
      </c>
      <c r="AB15" s="19">
        <f>Textual!AE15</f>
        <v>4</v>
      </c>
      <c r="AC15" s="19">
        <f>Textual!AF15</f>
        <v>4</v>
      </c>
      <c r="AD15" s="30">
        <f t="shared" si="9"/>
        <v>4</v>
      </c>
      <c r="AE15" s="30"/>
      <c r="AF15" s="19">
        <f>Textual!AH15</f>
        <v>4</v>
      </c>
      <c r="AG15" s="19">
        <f>Textual!AI15</f>
        <v>4</v>
      </c>
      <c r="AH15" s="19">
        <f>Textual!AJ15</f>
        <v>4</v>
      </c>
      <c r="AI15" s="19">
        <f>Textual!AK15</f>
        <v>4</v>
      </c>
      <c r="AJ15" s="30">
        <f t="shared" si="10"/>
        <v>4</v>
      </c>
      <c r="AK15" s="30"/>
      <c r="AL15" s="19">
        <v>4</v>
      </c>
      <c r="AM15" s="19">
        <v>4</v>
      </c>
      <c r="AN15" s="19">
        <v>4</v>
      </c>
      <c r="AO15" s="30">
        <f t="shared" si="5"/>
        <v>4</v>
      </c>
    </row>
    <row r="16" spans="1:41" s="20" customFormat="1" x14ac:dyDescent="0.15">
      <c r="A16" s="19">
        <v>14</v>
      </c>
      <c r="B16" s="19">
        <f>Textual!H16</f>
        <v>4</v>
      </c>
      <c r="C16" s="19">
        <f>Textual!I16</f>
        <v>4</v>
      </c>
      <c r="D16" s="19">
        <f>Textual!J16</f>
        <v>4</v>
      </c>
      <c r="E16" s="19">
        <f>Textual!K16</f>
        <v>4</v>
      </c>
      <c r="F16" s="19">
        <f>Textual!L16</f>
        <v>4</v>
      </c>
      <c r="G16" s="19">
        <f>Textual!M16</f>
        <v>4</v>
      </c>
      <c r="H16" s="19">
        <f>Textual!N16</f>
        <v>4</v>
      </c>
      <c r="I16" s="19">
        <f>Textual!O16</f>
        <v>4</v>
      </c>
      <c r="J16" s="30">
        <f t="shared" si="6"/>
        <v>4</v>
      </c>
      <c r="K16" s="30"/>
      <c r="L16" s="19">
        <f>Textual!Q16</f>
        <v>4</v>
      </c>
      <c r="M16" s="19">
        <f>Textual!R16</f>
        <v>4</v>
      </c>
      <c r="N16" s="19">
        <f>Textual!S16</f>
        <v>4</v>
      </c>
      <c r="O16" s="19">
        <f>Textual!T16</f>
        <v>4</v>
      </c>
      <c r="P16" s="19">
        <f>Textual!U16</f>
        <v>4</v>
      </c>
      <c r="Q16" s="30">
        <f t="shared" si="7"/>
        <v>4</v>
      </c>
      <c r="R16" s="30"/>
      <c r="S16" s="19">
        <f>Textual!W16</f>
        <v>4</v>
      </c>
      <c r="T16" s="19">
        <f>Textual!X16</f>
        <v>4</v>
      </c>
      <c r="U16" s="19">
        <f>Textual!Y16</f>
        <v>4</v>
      </c>
      <c r="V16" s="19">
        <f>Textual!Z16</f>
        <v>4</v>
      </c>
      <c r="W16" s="19">
        <f>Textual!AA16</f>
        <v>4</v>
      </c>
      <c r="X16" s="30">
        <f t="shared" si="8"/>
        <v>4</v>
      </c>
      <c r="Y16" s="30"/>
      <c r="Z16" s="19">
        <f>Textual!AC16</f>
        <v>4</v>
      </c>
      <c r="AA16" s="19">
        <f>Textual!AD16</f>
        <v>4</v>
      </c>
      <c r="AB16" s="19">
        <f>Textual!AE16</f>
        <v>4</v>
      </c>
      <c r="AC16" s="19">
        <f>Textual!AF16</f>
        <v>4</v>
      </c>
      <c r="AD16" s="30">
        <f t="shared" si="9"/>
        <v>4</v>
      </c>
      <c r="AE16" s="30"/>
      <c r="AF16" s="19">
        <f>Textual!AH16</f>
        <v>4</v>
      </c>
      <c r="AG16" s="19">
        <f>Textual!AI16</f>
        <v>4</v>
      </c>
      <c r="AH16" s="19">
        <f>Textual!AJ16</f>
        <v>4</v>
      </c>
      <c r="AI16" s="19">
        <f>Textual!AK16</f>
        <v>4</v>
      </c>
      <c r="AJ16" s="30">
        <f t="shared" si="10"/>
        <v>4</v>
      </c>
      <c r="AK16" s="30"/>
      <c r="AL16" s="19">
        <v>4</v>
      </c>
      <c r="AM16" s="19">
        <v>4</v>
      </c>
      <c r="AN16" s="19">
        <v>4</v>
      </c>
      <c r="AO16" s="30">
        <f t="shared" si="5"/>
        <v>4</v>
      </c>
    </row>
    <row r="17" spans="1:41" s="20" customFormat="1" x14ac:dyDescent="0.15">
      <c r="A17" s="19">
        <v>15</v>
      </c>
      <c r="B17" s="19">
        <f>Textual!H17</f>
        <v>4</v>
      </c>
      <c r="C17" s="19">
        <f>Textual!I17</f>
        <v>4</v>
      </c>
      <c r="D17" s="19">
        <f>Textual!J17</f>
        <v>4</v>
      </c>
      <c r="E17" s="19">
        <f>Textual!K17</f>
        <v>4</v>
      </c>
      <c r="F17" s="19">
        <f>Textual!L17</f>
        <v>4</v>
      </c>
      <c r="G17" s="19">
        <f>Textual!M17</f>
        <v>4</v>
      </c>
      <c r="H17" s="19">
        <f>Textual!N17</f>
        <v>4</v>
      </c>
      <c r="I17" s="19">
        <f>Textual!O17</f>
        <v>4</v>
      </c>
      <c r="J17" s="30">
        <f t="shared" si="6"/>
        <v>4</v>
      </c>
      <c r="K17" s="30"/>
      <c r="L17" s="19">
        <f>Textual!Q17</f>
        <v>4</v>
      </c>
      <c r="M17" s="19">
        <f>Textual!R17</f>
        <v>4</v>
      </c>
      <c r="N17" s="19">
        <f>Textual!S17</f>
        <v>4</v>
      </c>
      <c r="O17" s="19">
        <f>Textual!T17</f>
        <v>4</v>
      </c>
      <c r="P17" s="19">
        <f>Textual!U17</f>
        <v>4</v>
      </c>
      <c r="Q17" s="30">
        <f t="shared" si="7"/>
        <v>4</v>
      </c>
      <c r="R17" s="30"/>
      <c r="S17" s="19">
        <f>Textual!W17</f>
        <v>4</v>
      </c>
      <c r="T17" s="19">
        <f>Textual!X17</f>
        <v>4</v>
      </c>
      <c r="U17" s="19">
        <f>Textual!Y17</f>
        <v>4</v>
      </c>
      <c r="V17" s="19">
        <f>Textual!Z17</f>
        <v>4</v>
      </c>
      <c r="W17" s="19">
        <f>Textual!AA17</f>
        <v>4</v>
      </c>
      <c r="X17" s="30">
        <f t="shared" si="8"/>
        <v>4</v>
      </c>
      <c r="Y17" s="30"/>
      <c r="Z17" s="19">
        <f>Textual!AC17</f>
        <v>4</v>
      </c>
      <c r="AA17" s="19">
        <f>Textual!AD17</f>
        <v>4</v>
      </c>
      <c r="AB17" s="19">
        <f>Textual!AE17</f>
        <v>4</v>
      </c>
      <c r="AC17" s="19">
        <f>Textual!AF17</f>
        <v>4</v>
      </c>
      <c r="AD17" s="30">
        <f t="shared" si="9"/>
        <v>4</v>
      </c>
      <c r="AE17" s="30"/>
      <c r="AF17" s="19">
        <f>Textual!AH17</f>
        <v>4</v>
      </c>
      <c r="AG17" s="19">
        <f>Textual!AI17</f>
        <v>4</v>
      </c>
      <c r="AH17" s="19">
        <f>Textual!AJ17</f>
        <v>4</v>
      </c>
      <c r="AI17" s="19">
        <f>Textual!AK17</f>
        <v>4</v>
      </c>
      <c r="AJ17" s="30">
        <f t="shared" si="10"/>
        <v>4</v>
      </c>
      <c r="AK17" s="30"/>
      <c r="AL17" s="19">
        <v>4</v>
      </c>
      <c r="AM17" s="19">
        <v>4</v>
      </c>
      <c r="AN17" s="19">
        <v>4</v>
      </c>
      <c r="AO17" s="30">
        <f t="shared" si="5"/>
        <v>4</v>
      </c>
    </row>
    <row r="18" spans="1:41" s="20" customFormat="1" x14ac:dyDescent="0.15">
      <c r="A18" s="19">
        <v>16</v>
      </c>
      <c r="B18" s="19">
        <f>Textual!H18</f>
        <v>4</v>
      </c>
      <c r="C18" s="19">
        <f>Textual!I18</f>
        <v>4</v>
      </c>
      <c r="D18" s="19">
        <f>Textual!J18</f>
        <v>4</v>
      </c>
      <c r="E18" s="19">
        <f>Textual!K18</f>
        <v>4</v>
      </c>
      <c r="F18" s="19">
        <f>Textual!L18</f>
        <v>4</v>
      </c>
      <c r="G18" s="19">
        <f>Textual!M18</f>
        <v>4</v>
      </c>
      <c r="H18" s="19">
        <f>Textual!N18</f>
        <v>4</v>
      </c>
      <c r="I18" s="19">
        <f>Textual!O18</f>
        <v>4</v>
      </c>
      <c r="J18" s="30">
        <f t="shared" si="6"/>
        <v>4</v>
      </c>
      <c r="K18" s="30"/>
      <c r="L18" s="19">
        <f>Textual!Q18</f>
        <v>4</v>
      </c>
      <c r="M18" s="19">
        <f>Textual!R18</f>
        <v>4</v>
      </c>
      <c r="N18" s="19">
        <f>Textual!S18</f>
        <v>4</v>
      </c>
      <c r="O18" s="19">
        <f>Textual!T18</f>
        <v>4</v>
      </c>
      <c r="P18" s="19">
        <f>Textual!U18</f>
        <v>4</v>
      </c>
      <c r="Q18" s="30">
        <f t="shared" si="7"/>
        <v>4</v>
      </c>
      <c r="R18" s="30"/>
      <c r="S18" s="19">
        <f>Textual!W18</f>
        <v>4</v>
      </c>
      <c r="T18" s="19">
        <f>Textual!X18</f>
        <v>4</v>
      </c>
      <c r="U18" s="19">
        <f>Textual!Y18</f>
        <v>4</v>
      </c>
      <c r="V18" s="19">
        <f>Textual!Z18</f>
        <v>4</v>
      </c>
      <c r="W18" s="19">
        <f>Textual!AA18</f>
        <v>4</v>
      </c>
      <c r="X18" s="30">
        <f t="shared" si="8"/>
        <v>4</v>
      </c>
      <c r="Y18" s="30"/>
      <c r="Z18" s="19">
        <f>Textual!AC18</f>
        <v>4</v>
      </c>
      <c r="AA18" s="19">
        <f>Textual!AD18</f>
        <v>4</v>
      </c>
      <c r="AB18" s="19">
        <f>Textual!AE18</f>
        <v>4</v>
      </c>
      <c r="AC18" s="19">
        <f>Textual!AF18</f>
        <v>4</v>
      </c>
      <c r="AD18" s="30">
        <f t="shared" si="9"/>
        <v>4</v>
      </c>
      <c r="AE18" s="30"/>
      <c r="AF18" s="19">
        <f>Textual!AH18</f>
        <v>4</v>
      </c>
      <c r="AG18" s="19">
        <f>Textual!AI18</f>
        <v>4</v>
      </c>
      <c r="AH18" s="19">
        <f>Textual!AJ18</f>
        <v>4</v>
      </c>
      <c r="AI18" s="19">
        <f>Textual!AK18</f>
        <v>4</v>
      </c>
      <c r="AJ18" s="30">
        <f t="shared" si="10"/>
        <v>4</v>
      </c>
      <c r="AK18" s="30"/>
      <c r="AL18" s="19">
        <v>3</v>
      </c>
      <c r="AM18" s="19">
        <v>3</v>
      </c>
      <c r="AN18" s="19">
        <v>3</v>
      </c>
      <c r="AO18" s="30">
        <f t="shared" si="5"/>
        <v>3</v>
      </c>
    </row>
    <row r="19" spans="1:41" s="20" customFormat="1" x14ac:dyDescent="0.15">
      <c r="A19" s="19">
        <v>17</v>
      </c>
      <c r="B19" s="19">
        <f>Textual!H19</f>
        <v>4</v>
      </c>
      <c r="C19" s="19">
        <f>Textual!I19</f>
        <v>4</v>
      </c>
      <c r="D19" s="19">
        <f>Textual!J19</f>
        <v>4</v>
      </c>
      <c r="E19" s="19">
        <f>Textual!K19</f>
        <v>4</v>
      </c>
      <c r="F19" s="19">
        <f>Textual!L19</f>
        <v>4</v>
      </c>
      <c r="G19" s="19">
        <f>Textual!M19</f>
        <v>4</v>
      </c>
      <c r="H19" s="19">
        <f>Textual!N19</f>
        <v>4</v>
      </c>
      <c r="I19" s="19">
        <f>Textual!O19</f>
        <v>4</v>
      </c>
      <c r="J19" s="30">
        <f t="shared" si="6"/>
        <v>4</v>
      </c>
      <c r="K19" s="30"/>
      <c r="L19" s="19">
        <f>Textual!Q19</f>
        <v>4</v>
      </c>
      <c r="M19" s="19">
        <f>Textual!R19</f>
        <v>4</v>
      </c>
      <c r="N19" s="19">
        <f>Textual!S19</f>
        <v>4</v>
      </c>
      <c r="O19" s="19">
        <f>Textual!T19</f>
        <v>4</v>
      </c>
      <c r="P19" s="19">
        <f>Textual!U19</f>
        <v>4</v>
      </c>
      <c r="Q19" s="30">
        <f t="shared" si="7"/>
        <v>4</v>
      </c>
      <c r="R19" s="30"/>
      <c r="S19" s="19">
        <f>Textual!W19</f>
        <v>4</v>
      </c>
      <c r="T19" s="19">
        <f>Textual!X19</f>
        <v>4</v>
      </c>
      <c r="U19" s="19">
        <f>Textual!Y19</f>
        <v>4</v>
      </c>
      <c r="V19" s="19">
        <f>Textual!Z19</f>
        <v>4</v>
      </c>
      <c r="W19" s="19">
        <f>Textual!AA19</f>
        <v>4</v>
      </c>
      <c r="X19" s="30">
        <f t="shared" si="8"/>
        <v>4</v>
      </c>
      <c r="Y19" s="30"/>
      <c r="Z19" s="19">
        <f>Textual!AC19</f>
        <v>4</v>
      </c>
      <c r="AA19" s="19">
        <f>Textual!AD19</f>
        <v>4</v>
      </c>
      <c r="AB19" s="19">
        <f>Textual!AE19</f>
        <v>4</v>
      </c>
      <c r="AC19" s="19">
        <f>Textual!AF19</f>
        <v>4</v>
      </c>
      <c r="AD19" s="30">
        <f t="shared" si="9"/>
        <v>4</v>
      </c>
      <c r="AE19" s="30"/>
      <c r="AF19" s="19">
        <f>Textual!AH19</f>
        <v>4</v>
      </c>
      <c r="AG19" s="19">
        <f>Textual!AI19</f>
        <v>4</v>
      </c>
      <c r="AH19" s="19">
        <f>Textual!AJ19</f>
        <v>4</v>
      </c>
      <c r="AI19" s="19">
        <f>Textual!AK19</f>
        <v>4</v>
      </c>
      <c r="AJ19" s="30">
        <f t="shared" si="10"/>
        <v>4</v>
      </c>
      <c r="AK19" s="30"/>
      <c r="AL19" s="19">
        <v>4</v>
      </c>
      <c r="AM19" s="19">
        <v>4</v>
      </c>
      <c r="AN19" s="19">
        <v>4</v>
      </c>
      <c r="AO19" s="30">
        <f t="shared" si="5"/>
        <v>4</v>
      </c>
    </row>
    <row r="20" spans="1:41" s="20" customFormat="1" x14ac:dyDescent="0.15">
      <c r="A20" s="19">
        <v>18</v>
      </c>
      <c r="B20" s="19">
        <f>Textual!H20</f>
        <v>4</v>
      </c>
      <c r="C20" s="19">
        <f>Textual!I20</f>
        <v>4</v>
      </c>
      <c r="D20" s="19">
        <f>Textual!J20</f>
        <v>4</v>
      </c>
      <c r="E20" s="19">
        <f>Textual!K20</f>
        <v>4</v>
      </c>
      <c r="F20" s="19">
        <f>Textual!L20</f>
        <v>4</v>
      </c>
      <c r="G20" s="19">
        <f>Textual!M20</f>
        <v>4</v>
      </c>
      <c r="H20" s="19">
        <f>Textual!N20</f>
        <v>4</v>
      </c>
      <c r="I20" s="19">
        <f>Textual!O20</f>
        <v>4</v>
      </c>
      <c r="J20" s="30">
        <f t="shared" si="6"/>
        <v>4</v>
      </c>
      <c r="K20" s="30"/>
      <c r="L20" s="19">
        <f>Textual!Q20</f>
        <v>4</v>
      </c>
      <c r="M20" s="19">
        <f>Textual!R20</f>
        <v>4</v>
      </c>
      <c r="N20" s="19">
        <f>Textual!S20</f>
        <v>4</v>
      </c>
      <c r="O20" s="19">
        <f>Textual!T20</f>
        <v>4</v>
      </c>
      <c r="P20" s="19">
        <f>Textual!U20</f>
        <v>4</v>
      </c>
      <c r="Q20" s="30">
        <f t="shared" si="7"/>
        <v>4</v>
      </c>
      <c r="R20" s="30"/>
      <c r="S20" s="19">
        <f>Textual!W20</f>
        <v>4</v>
      </c>
      <c r="T20" s="19">
        <f>Textual!X20</f>
        <v>4</v>
      </c>
      <c r="U20" s="19">
        <f>Textual!Y20</f>
        <v>4</v>
      </c>
      <c r="V20" s="19">
        <f>Textual!Z20</f>
        <v>4</v>
      </c>
      <c r="W20" s="19">
        <f>Textual!AA20</f>
        <v>4</v>
      </c>
      <c r="X20" s="30">
        <f t="shared" si="8"/>
        <v>4</v>
      </c>
      <c r="Y20" s="30"/>
      <c r="Z20" s="19">
        <f>Textual!AC20</f>
        <v>4</v>
      </c>
      <c r="AA20" s="19">
        <f>Textual!AD20</f>
        <v>4</v>
      </c>
      <c r="AB20" s="19">
        <f>Textual!AE20</f>
        <v>4</v>
      </c>
      <c r="AC20" s="19">
        <f>Textual!AF20</f>
        <v>4</v>
      </c>
      <c r="AD20" s="30">
        <f t="shared" si="9"/>
        <v>4</v>
      </c>
      <c r="AE20" s="30"/>
      <c r="AF20" s="19">
        <f>Textual!AH20</f>
        <v>4</v>
      </c>
      <c r="AG20" s="19">
        <f>Textual!AI20</f>
        <v>4</v>
      </c>
      <c r="AH20" s="19">
        <f>Textual!AJ20</f>
        <v>4</v>
      </c>
      <c r="AI20" s="19">
        <f>Textual!AK20</f>
        <v>4</v>
      </c>
      <c r="AJ20" s="30">
        <f t="shared" si="10"/>
        <v>4</v>
      </c>
      <c r="AK20" s="30"/>
      <c r="AL20" s="19">
        <v>4</v>
      </c>
      <c r="AM20" s="19">
        <v>4</v>
      </c>
      <c r="AN20" s="19">
        <v>4</v>
      </c>
      <c r="AO20" s="30">
        <f t="shared" si="5"/>
        <v>4</v>
      </c>
    </row>
    <row r="21" spans="1:41" s="20" customFormat="1" x14ac:dyDescent="0.15">
      <c r="A21" s="19">
        <v>19</v>
      </c>
      <c r="B21" s="19">
        <f>Textual!H21</f>
        <v>4</v>
      </c>
      <c r="C21" s="19">
        <f>Textual!I21</f>
        <v>4</v>
      </c>
      <c r="D21" s="19">
        <f>Textual!J21</f>
        <v>4</v>
      </c>
      <c r="E21" s="19">
        <f>Textual!K21</f>
        <v>4</v>
      </c>
      <c r="F21" s="19">
        <f>Textual!L21</f>
        <v>4</v>
      </c>
      <c r="G21" s="19">
        <f>Textual!M21</f>
        <v>4</v>
      </c>
      <c r="H21" s="19">
        <f>Textual!N21</f>
        <v>4</v>
      </c>
      <c r="I21" s="19">
        <f>Textual!O21</f>
        <v>4</v>
      </c>
      <c r="J21" s="30">
        <f t="shared" si="6"/>
        <v>4</v>
      </c>
      <c r="K21" s="30"/>
      <c r="L21" s="19">
        <f>Textual!Q21</f>
        <v>4</v>
      </c>
      <c r="M21" s="19">
        <f>Textual!R21</f>
        <v>4</v>
      </c>
      <c r="N21" s="19">
        <f>Textual!S21</f>
        <v>4</v>
      </c>
      <c r="O21" s="19">
        <f>Textual!T21</f>
        <v>4</v>
      </c>
      <c r="P21" s="19">
        <f>Textual!U21</f>
        <v>4</v>
      </c>
      <c r="Q21" s="30">
        <f t="shared" si="7"/>
        <v>4</v>
      </c>
      <c r="R21" s="30"/>
      <c r="S21" s="19">
        <f>Textual!W21</f>
        <v>4</v>
      </c>
      <c r="T21" s="19">
        <f>Textual!X21</f>
        <v>4</v>
      </c>
      <c r="U21" s="19">
        <f>Textual!Y21</f>
        <v>4</v>
      </c>
      <c r="V21" s="19">
        <f>Textual!Z21</f>
        <v>4</v>
      </c>
      <c r="W21" s="19">
        <f>Textual!AA21</f>
        <v>4</v>
      </c>
      <c r="X21" s="30">
        <f t="shared" si="8"/>
        <v>4</v>
      </c>
      <c r="Y21" s="30"/>
      <c r="Z21" s="19">
        <f>Textual!AC21</f>
        <v>4</v>
      </c>
      <c r="AA21" s="19">
        <f>Textual!AD21</f>
        <v>4</v>
      </c>
      <c r="AB21" s="19">
        <f>Textual!AE21</f>
        <v>4</v>
      </c>
      <c r="AC21" s="19">
        <f>Textual!AF21</f>
        <v>4</v>
      </c>
      <c r="AD21" s="30">
        <f t="shared" si="9"/>
        <v>4</v>
      </c>
      <c r="AE21" s="30"/>
      <c r="AF21" s="19">
        <f>Textual!AH21</f>
        <v>4</v>
      </c>
      <c r="AG21" s="19">
        <f>Textual!AI21</f>
        <v>4</v>
      </c>
      <c r="AH21" s="19">
        <f>Textual!AJ21</f>
        <v>4</v>
      </c>
      <c r="AI21" s="19">
        <f>Textual!AK21</f>
        <v>4</v>
      </c>
      <c r="AJ21" s="30">
        <f t="shared" si="10"/>
        <v>4</v>
      </c>
      <c r="AK21" s="30"/>
      <c r="AL21" s="19">
        <v>4</v>
      </c>
      <c r="AM21" s="19">
        <v>4</v>
      </c>
      <c r="AN21" s="19">
        <v>4</v>
      </c>
      <c r="AO21" s="30">
        <f t="shared" si="5"/>
        <v>4</v>
      </c>
    </row>
    <row r="22" spans="1:41" s="20" customFormat="1" x14ac:dyDescent="0.15">
      <c r="A22" s="19">
        <v>20</v>
      </c>
      <c r="B22" s="19">
        <f>Textual!H22</f>
        <v>4</v>
      </c>
      <c r="C22" s="19">
        <f>Textual!I22</f>
        <v>4</v>
      </c>
      <c r="D22" s="19">
        <f>Textual!J22</f>
        <v>4</v>
      </c>
      <c r="E22" s="19">
        <f>Textual!K22</f>
        <v>3</v>
      </c>
      <c r="F22" s="19">
        <f>Textual!L22</f>
        <v>4</v>
      </c>
      <c r="G22" s="19">
        <f>Textual!M22</f>
        <v>4</v>
      </c>
      <c r="H22" s="19" t="str">
        <f>Textual!N22</f>
        <v>NR</v>
      </c>
      <c r="I22" s="19">
        <f>Textual!O22</f>
        <v>4</v>
      </c>
      <c r="J22" s="30">
        <f t="shared" ref="J22:J34" si="11">AVERAGE(B22:I22)</f>
        <v>3.8571428571428572</v>
      </c>
      <c r="K22" s="30"/>
      <c r="L22" s="19">
        <f>Textual!Q22</f>
        <v>4</v>
      </c>
      <c r="M22" s="19">
        <f>Textual!R22</f>
        <v>4</v>
      </c>
      <c r="N22" s="19">
        <f>Textual!S22</f>
        <v>4</v>
      </c>
      <c r="O22" s="19">
        <f>Textual!T22</f>
        <v>4</v>
      </c>
      <c r="P22" s="19" t="str">
        <f>Textual!U22</f>
        <v>NR</v>
      </c>
      <c r="Q22" s="30">
        <f t="shared" ref="Q22:Q34" si="12">AVERAGE(L22:P22)</f>
        <v>4</v>
      </c>
      <c r="R22" s="30"/>
      <c r="S22" s="19">
        <f>Textual!W22</f>
        <v>4</v>
      </c>
      <c r="T22" s="19">
        <f>Textual!X22</f>
        <v>4</v>
      </c>
      <c r="U22" s="19">
        <f>Textual!Y22</f>
        <v>4</v>
      </c>
      <c r="V22" s="19">
        <f>Textual!Z22</f>
        <v>4</v>
      </c>
      <c r="W22" s="19">
        <f>Textual!AA22</f>
        <v>4</v>
      </c>
      <c r="X22" s="30">
        <f t="shared" ref="X22:X34" si="13">AVERAGE(S22:W22)</f>
        <v>4</v>
      </c>
      <c r="Y22" s="30"/>
      <c r="Z22" s="19">
        <f>Textual!AC22</f>
        <v>4</v>
      </c>
      <c r="AA22" s="19">
        <f>Textual!AD22</f>
        <v>4</v>
      </c>
      <c r="AB22" s="19">
        <f>Textual!AE22</f>
        <v>4</v>
      </c>
      <c r="AC22" s="19">
        <f>Textual!AF22</f>
        <v>4</v>
      </c>
      <c r="AD22" s="30">
        <f t="shared" ref="AD22:AD34" si="14">AVERAGE(Z22:AC22)</f>
        <v>4</v>
      </c>
      <c r="AE22" s="30"/>
      <c r="AF22" s="19">
        <f>Textual!AH22</f>
        <v>4</v>
      </c>
      <c r="AG22" s="19">
        <f>Textual!AI22</f>
        <v>4</v>
      </c>
      <c r="AH22" s="19">
        <f>Textual!AJ22</f>
        <v>4</v>
      </c>
      <c r="AI22" s="19">
        <f>Textual!AK22</f>
        <v>4</v>
      </c>
      <c r="AJ22" s="30">
        <f t="shared" ref="AJ22:AJ34" si="15">AVERAGE(AF22:AI22)</f>
        <v>4</v>
      </c>
      <c r="AK22" s="30"/>
      <c r="AL22" s="19">
        <v>3</v>
      </c>
      <c r="AM22" s="19">
        <v>3</v>
      </c>
      <c r="AN22" s="19">
        <v>4</v>
      </c>
      <c r="AO22" s="30">
        <f t="shared" si="5"/>
        <v>3.3333333333333335</v>
      </c>
    </row>
    <row r="23" spans="1:41" s="20" customFormat="1" x14ac:dyDescent="0.15">
      <c r="A23" s="19">
        <v>21</v>
      </c>
      <c r="B23" s="19">
        <f>Textual!H23</f>
        <v>4</v>
      </c>
      <c r="C23" s="19">
        <f>Textual!I23</f>
        <v>3</v>
      </c>
      <c r="D23" s="19">
        <f>Textual!J23</f>
        <v>4</v>
      </c>
      <c r="E23" s="19">
        <f>Textual!K23</f>
        <v>3</v>
      </c>
      <c r="F23" s="19">
        <f>Textual!L23</f>
        <v>4</v>
      </c>
      <c r="G23" s="19">
        <f>Textual!M23</f>
        <v>4</v>
      </c>
      <c r="H23" s="19" t="str">
        <f>Textual!N23</f>
        <v>NR</v>
      </c>
      <c r="I23" s="19">
        <f>Textual!O23</f>
        <v>3</v>
      </c>
      <c r="J23" s="30">
        <f t="shared" si="11"/>
        <v>3.5714285714285716</v>
      </c>
      <c r="K23" s="30"/>
      <c r="L23" s="19">
        <f>Textual!Q23</f>
        <v>4</v>
      </c>
      <c r="M23" s="19">
        <f>Textual!R23</f>
        <v>4</v>
      </c>
      <c r="N23" s="19">
        <f>Textual!S23</f>
        <v>4</v>
      </c>
      <c r="O23" s="19">
        <f>Textual!T23</f>
        <v>4</v>
      </c>
      <c r="P23" s="19" t="str">
        <f>Textual!U23</f>
        <v>NR</v>
      </c>
      <c r="Q23" s="30">
        <f t="shared" si="12"/>
        <v>4</v>
      </c>
      <c r="R23" s="30"/>
      <c r="S23" s="19">
        <f>Textual!W23</f>
        <v>4</v>
      </c>
      <c r="T23" s="19">
        <f>Textual!X23</f>
        <v>4</v>
      </c>
      <c r="U23" s="19">
        <f>Textual!Y23</f>
        <v>4</v>
      </c>
      <c r="V23" s="19">
        <f>Textual!Z23</f>
        <v>4</v>
      </c>
      <c r="W23" s="19">
        <f>Textual!AA23</f>
        <v>4</v>
      </c>
      <c r="X23" s="30">
        <f t="shared" si="13"/>
        <v>4</v>
      </c>
      <c r="Y23" s="30"/>
      <c r="Z23" s="19">
        <f>Textual!AC23</f>
        <v>4</v>
      </c>
      <c r="AA23" s="19">
        <f>Textual!AD23</f>
        <v>4</v>
      </c>
      <c r="AB23" s="19">
        <f>Textual!AE23</f>
        <v>4</v>
      </c>
      <c r="AC23" s="19">
        <f>Textual!AF23</f>
        <v>4</v>
      </c>
      <c r="AD23" s="30">
        <f t="shared" si="14"/>
        <v>4</v>
      </c>
      <c r="AE23" s="30"/>
      <c r="AF23" s="19">
        <f>Textual!AH23</f>
        <v>4</v>
      </c>
      <c r="AG23" s="19">
        <f>Textual!AI23</f>
        <v>4</v>
      </c>
      <c r="AH23" s="19">
        <f>Textual!AJ23</f>
        <v>4</v>
      </c>
      <c r="AI23" s="19">
        <f>Textual!AK23</f>
        <v>4</v>
      </c>
      <c r="AJ23" s="30">
        <f t="shared" si="15"/>
        <v>4</v>
      </c>
      <c r="AK23" s="30"/>
      <c r="AL23" s="19">
        <v>4</v>
      </c>
      <c r="AM23" s="19">
        <v>4</v>
      </c>
      <c r="AN23" s="19">
        <v>4</v>
      </c>
      <c r="AO23" s="30">
        <f t="shared" si="5"/>
        <v>4</v>
      </c>
    </row>
    <row r="24" spans="1:41" s="20" customFormat="1" x14ac:dyDescent="0.15">
      <c r="A24" s="19">
        <v>22</v>
      </c>
      <c r="B24" s="19">
        <f>Textual!H24</f>
        <v>4</v>
      </c>
      <c r="C24" s="19">
        <f>Textual!I24</f>
        <v>4</v>
      </c>
      <c r="D24" s="19">
        <f>Textual!J24</f>
        <v>4</v>
      </c>
      <c r="E24" s="19">
        <f>Textual!K24</f>
        <v>4</v>
      </c>
      <c r="F24" s="19">
        <f>Textual!L24</f>
        <v>4</v>
      </c>
      <c r="G24" s="19">
        <f>Textual!M24</f>
        <v>4</v>
      </c>
      <c r="H24" s="19">
        <f>Textual!N24</f>
        <v>4</v>
      </c>
      <c r="I24" s="19">
        <f>Textual!O24</f>
        <v>4</v>
      </c>
      <c r="J24" s="30">
        <f t="shared" si="11"/>
        <v>4</v>
      </c>
      <c r="K24" s="30"/>
      <c r="L24" s="19">
        <f>Textual!Q24</f>
        <v>4</v>
      </c>
      <c r="M24" s="19">
        <f>Textual!R24</f>
        <v>4</v>
      </c>
      <c r="N24" s="19">
        <f>Textual!S24</f>
        <v>4</v>
      </c>
      <c r="O24" s="19">
        <f>Textual!T24</f>
        <v>4</v>
      </c>
      <c r="P24" s="19">
        <f>Textual!U24</f>
        <v>4</v>
      </c>
      <c r="Q24" s="30">
        <f t="shared" si="12"/>
        <v>4</v>
      </c>
      <c r="R24" s="30"/>
      <c r="S24" s="19">
        <f>Textual!W24</f>
        <v>4</v>
      </c>
      <c r="T24" s="19">
        <f>Textual!X24</f>
        <v>4</v>
      </c>
      <c r="U24" s="19">
        <f>Textual!Y24</f>
        <v>4</v>
      </c>
      <c r="V24" s="19">
        <f>Textual!Z24</f>
        <v>4</v>
      </c>
      <c r="W24" s="19">
        <f>Textual!AA24</f>
        <v>4</v>
      </c>
      <c r="X24" s="30">
        <f t="shared" si="13"/>
        <v>4</v>
      </c>
      <c r="Y24" s="30"/>
      <c r="Z24" s="19">
        <f>Textual!AC24</f>
        <v>4</v>
      </c>
      <c r="AA24" s="19">
        <f>Textual!AD24</f>
        <v>4</v>
      </c>
      <c r="AB24" s="19">
        <f>Textual!AE24</f>
        <v>4</v>
      </c>
      <c r="AC24" s="19">
        <f>Textual!AF24</f>
        <v>4</v>
      </c>
      <c r="AD24" s="30">
        <f t="shared" si="14"/>
        <v>4</v>
      </c>
      <c r="AE24" s="30"/>
      <c r="AF24" s="19">
        <f>Textual!AH24</f>
        <v>4</v>
      </c>
      <c r="AG24" s="19">
        <f>Textual!AI24</f>
        <v>4</v>
      </c>
      <c r="AH24" s="19">
        <f>Textual!AJ24</f>
        <v>4</v>
      </c>
      <c r="AI24" s="19">
        <f>Textual!AK24</f>
        <v>4</v>
      </c>
      <c r="AJ24" s="30">
        <f t="shared" si="15"/>
        <v>4</v>
      </c>
      <c r="AK24" s="30"/>
      <c r="AL24" s="19">
        <v>4</v>
      </c>
      <c r="AM24" s="19">
        <v>4</v>
      </c>
      <c r="AN24" s="19">
        <v>4</v>
      </c>
      <c r="AO24" s="30">
        <f t="shared" si="5"/>
        <v>4</v>
      </c>
    </row>
    <row r="25" spans="1:41" s="20" customFormat="1" x14ac:dyDescent="0.15">
      <c r="A25" s="19">
        <v>23</v>
      </c>
      <c r="B25" s="19">
        <f>Textual!H25</f>
        <v>4</v>
      </c>
      <c r="C25" s="19">
        <f>Textual!I25</f>
        <v>4</v>
      </c>
      <c r="D25" s="19">
        <f>Textual!J25</f>
        <v>3</v>
      </c>
      <c r="E25" s="19">
        <f>Textual!K25</f>
        <v>4</v>
      </c>
      <c r="F25" s="19">
        <f>Textual!L25</f>
        <v>4</v>
      </c>
      <c r="G25" s="19">
        <f>Textual!M25</f>
        <v>4</v>
      </c>
      <c r="H25" s="19" t="str">
        <f>Textual!N25</f>
        <v>NR</v>
      </c>
      <c r="I25" s="19">
        <f>Textual!O25</f>
        <v>4</v>
      </c>
      <c r="J25" s="30">
        <f t="shared" si="11"/>
        <v>3.8571428571428572</v>
      </c>
      <c r="K25" s="30"/>
      <c r="L25" s="19">
        <f>Textual!Q25</f>
        <v>4</v>
      </c>
      <c r="M25" s="19">
        <f>Textual!R25</f>
        <v>4</v>
      </c>
      <c r="N25" s="19">
        <f>Textual!S25</f>
        <v>4</v>
      </c>
      <c r="O25" s="19">
        <f>Textual!T25</f>
        <v>4</v>
      </c>
      <c r="P25" s="19" t="str">
        <f>Textual!U25</f>
        <v>NR</v>
      </c>
      <c r="Q25" s="30">
        <f t="shared" si="12"/>
        <v>4</v>
      </c>
      <c r="R25" s="30"/>
      <c r="S25" s="19">
        <f>Textual!W25</f>
        <v>4</v>
      </c>
      <c r="T25" s="19">
        <f>Textual!X25</f>
        <v>4</v>
      </c>
      <c r="U25" s="19">
        <f>Textual!Y25</f>
        <v>4</v>
      </c>
      <c r="V25" s="19">
        <f>Textual!Z25</f>
        <v>4</v>
      </c>
      <c r="W25" s="19">
        <f>Textual!AA25</f>
        <v>4</v>
      </c>
      <c r="X25" s="30">
        <f t="shared" si="13"/>
        <v>4</v>
      </c>
      <c r="Y25" s="30"/>
      <c r="Z25" s="19">
        <f>Textual!AC25</f>
        <v>4</v>
      </c>
      <c r="AA25" s="19">
        <f>Textual!AD25</f>
        <v>4</v>
      </c>
      <c r="AB25" s="19">
        <f>Textual!AE25</f>
        <v>4</v>
      </c>
      <c r="AC25" s="19">
        <f>Textual!AF25</f>
        <v>4</v>
      </c>
      <c r="AD25" s="30">
        <f t="shared" si="14"/>
        <v>4</v>
      </c>
      <c r="AE25" s="30"/>
      <c r="AF25" s="19">
        <f>Textual!AH25</f>
        <v>4</v>
      </c>
      <c r="AG25" s="19">
        <f>Textual!AI25</f>
        <v>4</v>
      </c>
      <c r="AH25" s="19">
        <f>Textual!AJ25</f>
        <v>4</v>
      </c>
      <c r="AI25" s="19">
        <f>Textual!AK25</f>
        <v>4</v>
      </c>
      <c r="AJ25" s="30">
        <f t="shared" si="15"/>
        <v>4</v>
      </c>
      <c r="AK25" s="30"/>
      <c r="AL25" s="19">
        <v>3</v>
      </c>
      <c r="AM25" s="19">
        <v>3</v>
      </c>
      <c r="AN25" s="19">
        <v>3</v>
      </c>
      <c r="AO25" s="30">
        <f t="shared" si="5"/>
        <v>3</v>
      </c>
    </row>
    <row r="26" spans="1:41" s="20" customFormat="1" x14ac:dyDescent="0.15">
      <c r="A26" s="19">
        <v>24</v>
      </c>
      <c r="B26" s="19">
        <f>Textual!H26</f>
        <v>3</v>
      </c>
      <c r="C26" s="19">
        <f>Textual!I26</f>
        <v>2</v>
      </c>
      <c r="D26" s="19">
        <f>Textual!J26</f>
        <v>2</v>
      </c>
      <c r="E26" s="19">
        <f>Textual!K26</f>
        <v>3</v>
      </c>
      <c r="F26" s="19">
        <f>Textual!L26</f>
        <v>4</v>
      </c>
      <c r="G26" s="19">
        <f>Textual!M26</f>
        <v>3</v>
      </c>
      <c r="H26" s="19" t="str">
        <f>Textual!N26</f>
        <v>NR</v>
      </c>
      <c r="I26" s="19">
        <f>Textual!O26</f>
        <v>2</v>
      </c>
      <c r="J26" s="30">
        <f t="shared" si="11"/>
        <v>2.7142857142857144</v>
      </c>
      <c r="K26" s="30"/>
      <c r="L26" s="19">
        <f>Textual!Q26</f>
        <v>4</v>
      </c>
      <c r="M26" s="19">
        <f>Textual!R26</f>
        <v>3</v>
      </c>
      <c r="N26" s="19">
        <f>Textual!S26</f>
        <v>4</v>
      </c>
      <c r="O26" s="19">
        <f>Textual!T26</f>
        <v>3</v>
      </c>
      <c r="P26" s="19" t="str">
        <f>Textual!U26</f>
        <v>NR</v>
      </c>
      <c r="Q26" s="30">
        <f t="shared" si="12"/>
        <v>3.5</v>
      </c>
      <c r="R26" s="30"/>
      <c r="S26" s="19">
        <f>Textual!W26</f>
        <v>4</v>
      </c>
      <c r="T26" s="19">
        <f>Textual!X26</f>
        <v>3</v>
      </c>
      <c r="U26" s="19">
        <f>Textual!Y26</f>
        <v>3</v>
      </c>
      <c r="V26" s="19">
        <f>Textual!Z26</f>
        <v>4</v>
      </c>
      <c r="W26" s="19">
        <f>Textual!AA26</f>
        <v>4</v>
      </c>
      <c r="X26" s="30">
        <f t="shared" si="13"/>
        <v>3.6</v>
      </c>
      <c r="Y26" s="30"/>
      <c r="Z26" s="19">
        <f>Textual!AC26</f>
        <v>4</v>
      </c>
      <c r="AA26" s="19">
        <f>Textual!AD26</f>
        <v>4</v>
      </c>
      <c r="AB26" s="19">
        <f>Textual!AE26</f>
        <v>4</v>
      </c>
      <c r="AC26" s="19">
        <f>Textual!AF26</f>
        <v>4</v>
      </c>
      <c r="AD26" s="30">
        <f t="shared" si="14"/>
        <v>4</v>
      </c>
      <c r="AE26" s="30"/>
      <c r="AF26" s="19">
        <f>Textual!AH26</f>
        <v>3</v>
      </c>
      <c r="AG26" s="19">
        <f>Textual!AI26</f>
        <v>3</v>
      </c>
      <c r="AH26" s="19">
        <f>Textual!AJ26</f>
        <v>4</v>
      </c>
      <c r="AI26" s="19">
        <f>Textual!AK26</f>
        <v>4</v>
      </c>
      <c r="AJ26" s="30">
        <f t="shared" si="15"/>
        <v>3.5</v>
      </c>
      <c r="AK26" s="30"/>
      <c r="AL26" s="19">
        <v>4</v>
      </c>
      <c r="AM26" s="19">
        <v>4</v>
      </c>
      <c r="AN26" s="19">
        <v>4</v>
      </c>
      <c r="AO26" s="30">
        <f t="shared" si="5"/>
        <v>4</v>
      </c>
    </row>
    <row r="27" spans="1:41" s="20" customFormat="1" x14ac:dyDescent="0.15">
      <c r="A27" s="19">
        <v>25</v>
      </c>
      <c r="B27" s="19">
        <f>Textual!H27</f>
        <v>4</v>
      </c>
      <c r="C27" s="19">
        <f>Textual!I27</f>
        <v>3</v>
      </c>
      <c r="D27" s="19">
        <f>Textual!J27</f>
        <v>3</v>
      </c>
      <c r="E27" s="19">
        <f>Textual!K27</f>
        <v>4</v>
      </c>
      <c r="F27" s="19">
        <f>Textual!L27</f>
        <v>4</v>
      </c>
      <c r="G27" s="19">
        <f>Textual!M27</f>
        <v>3</v>
      </c>
      <c r="H27" s="19" t="str">
        <f>Textual!N27</f>
        <v>NR</v>
      </c>
      <c r="I27" s="19">
        <f>Textual!O27</f>
        <v>3</v>
      </c>
      <c r="J27" s="30">
        <f t="shared" si="11"/>
        <v>3.4285714285714284</v>
      </c>
      <c r="K27" s="30"/>
      <c r="L27" s="19">
        <f>Textual!Q27</f>
        <v>4</v>
      </c>
      <c r="M27" s="19">
        <f>Textual!R27</f>
        <v>4</v>
      </c>
      <c r="N27" s="19">
        <f>Textual!S27</f>
        <v>4</v>
      </c>
      <c r="O27" s="19">
        <f>Textual!T27</f>
        <v>4</v>
      </c>
      <c r="P27" s="19">
        <f>Textual!U27</f>
        <v>4</v>
      </c>
      <c r="Q27" s="30">
        <f t="shared" si="12"/>
        <v>4</v>
      </c>
      <c r="R27" s="30"/>
      <c r="S27" s="19">
        <f>Textual!W27</f>
        <v>4</v>
      </c>
      <c r="T27" s="19">
        <f>Textual!X27</f>
        <v>4</v>
      </c>
      <c r="U27" s="19">
        <f>Textual!Y27</f>
        <v>3</v>
      </c>
      <c r="V27" s="19">
        <f>Textual!Z27</f>
        <v>4</v>
      </c>
      <c r="W27" s="19">
        <f>Textual!AA27</f>
        <v>4</v>
      </c>
      <c r="X27" s="30">
        <f t="shared" si="13"/>
        <v>3.8</v>
      </c>
      <c r="Y27" s="30"/>
      <c r="Z27" s="19">
        <f>Textual!AC27</f>
        <v>4</v>
      </c>
      <c r="AA27" s="19">
        <f>Textual!AD27</f>
        <v>4</v>
      </c>
      <c r="AB27" s="19">
        <f>Textual!AE27</f>
        <v>4</v>
      </c>
      <c r="AC27" s="19">
        <f>Textual!AF27</f>
        <v>4</v>
      </c>
      <c r="AD27" s="30">
        <f t="shared" si="14"/>
        <v>4</v>
      </c>
      <c r="AE27" s="30"/>
      <c r="AF27" s="19">
        <f>Textual!AH27</f>
        <v>4</v>
      </c>
      <c r="AG27" s="19">
        <f>Textual!AI27</f>
        <v>4</v>
      </c>
      <c r="AH27" s="19">
        <f>Textual!AJ27</f>
        <v>4</v>
      </c>
      <c r="AI27" s="19">
        <f>Textual!AK27</f>
        <v>4</v>
      </c>
      <c r="AJ27" s="30">
        <f t="shared" si="15"/>
        <v>4</v>
      </c>
      <c r="AK27" s="30"/>
      <c r="AL27" s="19">
        <v>4</v>
      </c>
      <c r="AM27" s="19">
        <v>4</v>
      </c>
      <c r="AN27" s="19">
        <v>4</v>
      </c>
      <c r="AO27" s="30">
        <f t="shared" si="5"/>
        <v>4</v>
      </c>
    </row>
    <row r="28" spans="1:41" s="20" customFormat="1" x14ac:dyDescent="0.15">
      <c r="A28" s="19">
        <v>26</v>
      </c>
      <c r="B28" s="19">
        <f>Textual!H28</f>
        <v>4</v>
      </c>
      <c r="C28" s="19">
        <f>Textual!I28</f>
        <v>4</v>
      </c>
      <c r="D28" s="19">
        <f>Textual!J28</f>
        <v>4</v>
      </c>
      <c r="E28" s="19">
        <f>Textual!K28</f>
        <v>4</v>
      </c>
      <c r="F28" s="19">
        <f>Textual!L28</f>
        <v>4</v>
      </c>
      <c r="G28" s="19">
        <f>Textual!M28</f>
        <v>4</v>
      </c>
      <c r="H28" s="19" t="str">
        <f>Textual!N28</f>
        <v>NR</v>
      </c>
      <c r="I28" s="19">
        <f>Textual!O28</f>
        <v>4</v>
      </c>
      <c r="J28" s="30">
        <f t="shared" si="11"/>
        <v>4</v>
      </c>
      <c r="K28" s="30"/>
      <c r="L28" s="19">
        <f>Textual!Q28</f>
        <v>4</v>
      </c>
      <c r="M28" s="19">
        <f>Textual!R28</f>
        <v>4</v>
      </c>
      <c r="N28" s="19">
        <f>Textual!S28</f>
        <v>4</v>
      </c>
      <c r="O28" s="19">
        <f>Textual!T28</f>
        <v>4</v>
      </c>
      <c r="P28" s="19" t="str">
        <f>Textual!U28</f>
        <v>NR</v>
      </c>
      <c r="Q28" s="30">
        <f t="shared" si="12"/>
        <v>4</v>
      </c>
      <c r="R28" s="30"/>
      <c r="S28" s="19">
        <f>Textual!W28</f>
        <v>4</v>
      </c>
      <c r="T28" s="19">
        <f>Textual!X28</f>
        <v>4</v>
      </c>
      <c r="U28" s="19">
        <f>Textual!Y28</f>
        <v>4</v>
      </c>
      <c r="V28" s="19">
        <f>Textual!Z28</f>
        <v>4</v>
      </c>
      <c r="W28" s="19">
        <f>Textual!AA28</f>
        <v>4</v>
      </c>
      <c r="X28" s="30">
        <f t="shared" si="13"/>
        <v>4</v>
      </c>
      <c r="Y28" s="30"/>
      <c r="Z28" s="19">
        <f>Textual!AC28</f>
        <v>4</v>
      </c>
      <c r="AA28" s="19">
        <f>Textual!AD28</f>
        <v>4</v>
      </c>
      <c r="AB28" s="19">
        <f>Textual!AE28</f>
        <v>4</v>
      </c>
      <c r="AC28" s="19">
        <f>Textual!AF28</f>
        <v>4</v>
      </c>
      <c r="AD28" s="30">
        <f t="shared" si="14"/>
        <v>4</v>
      </c>
      <c r="AE28" s="30"/>
      <c r="AF28" s="19" t="str">
        <f>Textual!AH28</f>
        <v>NR</v>
      </c>
      <c r="AG28" s="19" t="str">
        <f>Textual!AI28</f>
        <v>NR</v>
      </c>
      <c r="AH28" s="19" t="str">
        <f>Textual!AJ28</f>
        <v>NR</v>
      </c>
      <c r="AI28" s="19" t="str">
        <f>Textual!AK28</f>
        <v>NR</v>
      </c>
      <c r="AJ28" s="30" t="e">
        <f t="shared" si="15"/>
        <v>#DIV/0!</v>
      </c>
      <c r="AK28" s="30"/>
      <c r="AL28" s="19">
        <v>4</v>
      </c>
      <c r="AM28" s="19">
        <v>4</v>
      </c>
      <c r="AN28" s="19">
        <v>4</v>
      </c>
      <c r="AO28" s="30">
        <f t="shared" si="5"/>
        <v>4</v>
      </c>
    </row>
    <row r="29" spans="1:41" s="20" customFormat="1" x14ac:dyDescent="0.15">
      <c r="A29" s="19">
        <v>27</v>
      </c>
      <c r="B29" s="19">
        <f>Textual!H29</f>
        <v>4</v>
      </c>
      <c r="C29" s="19">
        <f>Textual!I29</f>
        <v>4</v>
      </c>
      <c r="D29" s="19">
        <f>Textual!J29</f>
        <v>4</v>
      </c>
      <c r="E29" s="19">
        <f>Textual!K29</f>
        <v>4</v>
      </c>
      <c r="F29" s="19">
        <f>Textual!L29</f>
        <v>4</v>
      </c>
      <c r="G29" s="19">
        <f>Textual!M29</f>
        <v>4</v>
      </c>
      <c r="H29" s="19">
        <f>Textual!N29</f>
        <v>4</v>
      </c>
      <c r="I29" s="19">
        <f>Textual!O29</f>
        <v>4</v>
      </c>
      <c r="J29" s="30">
        <f t="shared" si="11"/>
        <v>4</v>
      </c>
      <c r="K29" s="30"/>
      <c r="L29" s="19">
        <f>Textual!Q29</f>
        <v>4</v>
      </c>
      <c r="M29" s="19">
        <f>Textual!R29</f>
        <v>4</v>
      </c>
      <c r="N29" s="19">
        <f>Textual!S29</f>
        <v>4</v>
      </c>
      <c r="O29" s="19">
        <f>Textual!T29</f>
        <v>4</v>
      </c>
      <c r="P29" s="19">
        <f>Textual!U29</f>
        <v>4</v>
      </c>
      <c r="Q29" s="30">
        <f t="shared" si="12"/>
        <v>4</v>
      </c>
      <c r="R29" s="30"/>
      <c r="S29" s="19">
        <f>Textual!W29</f>
        <v>4</v>
      </c>
      <c r="T29" s="19">
        <f>Textual!X29</f>
        <v>4</v>
      </c>
      <c r="U29" s="19">
        <f>Textual!Y29</f>
        <v>4</v>
      </c>
      <c r="V29" s="19">
        <f>Textual!Z29</f>
        <v>4</v>
      </c>
      <c r="W29" s="19">
        <f>Textual!AA29</f>
        <v>4</v>
      </c>
      <c r="X29" s="30">
        <f t="shared" si="13"/>
        <v>4</v>
      </c>
      <c r="Y29" s="30"/>
      <c r="Z29" s="19">
        <f>Textual!AC29</f>
        <v>4</v>
      </c>
      <c r="AA29" s="19">
        <f>Textual!AD29</f>
        <v>4</v>
      </c>
      <c r="AB29" s="19">
        <f>Textual!AE29</f>
        <v>4</v>
      </c>
      <c r="AC29" s="19">
        <f>Textual!AF29</f>
        <v>4</v>
      </c>
      <c r="AD29" s="30">
        <f t="shared" si="14"/>
        <v>4</v>
      </c>
      <c r="AE29" s="30"/>
      <c r="AF29" s="19">
        <f>Textual!AH29</f>
        <v>4</v>
      </c>
      <c r="AG29" s="19">
        <f>Textual!AI29</f>
        <v>4</v>
      </c>
      <c r="AH29" s="19">
        <f>Textual!AJ29</f>
        <v>4</v>
      </c>
      <c r="AI29" s="19">
        <f>Textual!AK29</f>
        <v>4</v>
      </c>
      <c r="AJ29" s="30">
        <f t="shared" si="15"/>
        <v>4</v>
      </c>
      <c r="AK29" s="30"/>
      <c r="AL29" s="19">
        <v>4</v>
      </c>
      <c r="AM29" s="19">
        <v>4</v>
      </c>
      <c r="AN29" s="19">
        <v>4</v>
      </c>
      <c r="AO29" s="30">
        <f t="shared" si="5"/>
        <v>4</v>
      </c>
    </row>
    <row r="30" spans="1:41" s="20" customFormat="1" x14ac:dyDescent="0.15">
      <c r="A30" s="19">
        <v>28</v>
      </c>
      <c r="B30" s="19">
        <f>Textual!H30</f>
        <v>4</v>
      </c>
      <c r="C30" s="19">
        <f>Textual!I30</f>
        <v>4</v>
      </c>
      <c r="D30" s="19">
        <f>Textual!J30</f>
        <v>4</v>
      </c>
      <c r="E30" s="19">
        <f>Textual!K30</f>
        <v>4</v>
      </c>
      <c r="F30" s="19">
        <f>Textual!L30</f>
        <v>4</v>
      </c>
      <c r="G30" s="19">
        <f>Textual!M30</f>
        <v>4</v>
      </c>
      <c r="H30" s="19">
        <f>Textual!N30</f>
        <v>4</v>
      </c>
      <c r="I30" s="19">
        <f>Textual!O30</f>
        <v>4</v>
      </c>
      <c r="J30" s="30">
        <f t="shared" si="11"/>
        <v>4</v>
      </c>
      <c r="K30" s="30"/>
      <c r="L30" s="19">
        <f>Textual!Q30</f>
        <v>4</v>
      </c>
      <c r="M30" s="19">
        <f>Textual!R30</f>
        <v>4</v>
      </c>
      <c r="N30" s="19">
        <f>Textual!S30</f>
        <v>4</v>
      </c>
      <c r="O30" s="19">
        <f>Textual!T30</f>
        <v>4</v>
      </c>
      <c r="P30" s="19">
        <f>Textual!U30</f>
        <v>4</v>
      </c>
      <c r="Q30" s="30">
        <f t="shared" si="12"/>
        <v>4</v>
      </c>
      <c r="R30" s="30"/>
      <c r="S30" s="19">
        <f>Textual!W30</f>
        <v>4</v>
      </c>
      <c r="T30" s="19">
        <f>Textual!X30</f>
        <v>4</v>
      </c>
      <c r="U30" s="19">
        <f>Textual!Y30</f>
        <v>4</v>
      </c>
      <c r="V30" s="19">
        <f>Textual!Z30</f>
        <v>4</v>
      </c>
      <c r="W30" s="19">
        <f>Textual!AA30</f>
        <v>4</v>
      </c>
      <c r="X30" s="30">
        <f t="shared" si="13"/>
        <v>4</v>
      </c>
      <c r="Y30" s="30"/>
      <c r="Z30" s="19">
        <f>Textual!AC30</f>
        <v>4</v>
      </c>
      <c r="AA30" s="19">
        <f>Textual!AD30</f>
        <v>4</v>
      </c>
      <c r="AB30" s="19">
        <f>Textual!AE30</f>
        <v>4</v>
      </c>
      <c r="AC30" s="19">
        <f>Textual!AF30</f>
        <v>4</v>
      </c>
      <c r="AD30" s="30">
        <f t="shared" si="14"/>
        <v>4</v>
      </c>
      <c r="AE30" s="30"/>
      <c r="AF30" s="19">
        <f>Textual!AH30</f>
        <v>4</v>
      </c>
      <c r="AG30" s="19">
        <f>Textual!AI30</f>
        <v>4</v>
      </c>
      <c r="AH30" s="19">
        <f>Textual!AJ30</f>
        <v>4</v>
      </c>
      <c r="AI30" s="19">
        <f>Textual!AK30</f>
        <v>4</v>
      </c>
      <c r="AJ30" s="30">
        <f t="shared" si="15"/>
        <v>4</v>
      </c>
      <c r="AK30" s="30"/>
      <c r="AL30" s="19">
        <v>4</v>
      </c>
      <c r="AM30" s="19">
        <v>4</v>
      </c>
      <c r="AN30" s="19">
        <v>4</v>
      </c>
      <c r="AO30" s="30">
        <f t="shared" si="5"/>
        <v>4</v>
      </c>
    </row>
    <row r="31" spans="1:41" s="20" customFormat="1" x14ac:dyDescent="0.15">
      <c r="A31" s="19">
        <v>29</v>
      </c>
      <c r="B31" s="19">
        <f>Textual!H31</f>
        <v>4</v>
      </c>
      <c r="C31" s="19">
        <f>Textual!I31</f>
        <v>4</v>
      </c>
      <c r="D31" s="19">
        <f>Textual!J31</f>
        <v>4</v>
      </c>
      <c r="E31" s="19">
        <f>Textual!K31</f>
        <v>4</v>
      </c>
      <c r="F31" s="19">
        <f>Textual!L31</f>
        <v>4</v>
      </c>
      <c r="G31" s="19">
        <f>Textual!M31</f>
        <v>4</v>
      </c>
      <c r="H31" s="19">
        <f>Textual!N31</f>
        <v>4</v>
      </c>
      <c r="I31" s="19">
        <f>Textual!O31</f>
        <v>4</v>
      </c>
      <c r="J31" s="30">
        <f t="shared" si="11"/>
        <v>4</v>
      </c>
      <c r="K31" s="30"/>
      <c r="L31" s="19">
        <f>Textual!Q31</f>
        <v>4</v>
      </c>
      <c r="M31" s="19">
        <f>Textual!R31</f>
        <v>4</v>
      </c>
      <c r="N31" s="19">
        <f>Textual!S31</f>
        <v>4</v>
      </c>
      <c r="O31" s="19">
        <f>Textual!T31</f>
        <v>4</v>
      </c>
      <c r="P31" s="19">
        <f>Textual!U31</f>
        <v>4</v>
      </c>
      <c r="Q31" s="30">
        <f t="shared" si="12"/>
        <v>4</v>
      </c>
      <c r="R31" s="30"/>
      <c r="S31" s="19">
        <f>Textual!W31</f>
        <v>4</v>
      </c>
      <c r="T31" s="19">
        <f>Textual!X31</f>
        <v>4</v>
      </c>
      <c r="U31" s="19">
        <f>Textual!Y31</f>
        <v>4</v>
      </c>
      <c r="V31" s="19">
        <f>Textual!Z31</f>
        <v>4</v>
      </c>
      <c r="W31" s="19">
        <f>Textual!AA31</f>
        <v>4</v>
      </c>
      <c r="X31" s="30">
        <f t="shared" si="13"/>
        <v>4</v>
      </c>
      <c r="Y31" s="30"/>
      <c r="Z31" s="19">
        <f>Textual!AC31</f>
        <v>4</v>
      </c>
      <c r="AA31" s="19">
        <f>Textual!AD31</f>
        <v>4</v>
      </c>
      <c r="AB31" s="19">
        <f>Textual!AE31</f>
        <v>4</v>
      </c>
      <c r="AC31" s="19">
        <f>Textual!AF31</f>
        <v>4</v>
      </c>
      <c r="AD31" s="30">
        <f t="shared" si="14"/>
        <v>4</v>
      </c>
      <c r="AE31" s="30"/>
      <c r="AF31" s="19">
        <f>Textual!AH31</f>
        <v>4</v>
      </c>
      <c r="AG31" s="19">
        <f>Textual!AI31</f>
        <v>4</v>
      </c>
      <c r="AH31" s="19">
        <f>Textual!AJ31</f>
        <v>4</v>
      </c>
      <c r="AI31" s="19">
        <f>Textual!AK31</f>
        <v>4</v>
      </c>
      <c r="AJ31" s="30">
        <f t="shared" si="15"/>
        <v>4</v>
      </c>
      <c r="AK31" s="30"/>
      <c r="AL31" s="19">
        <v>4</v>
      </c>
      <c r="AM31" s="19">
        <v>4</v>
      </c>
      <c r="AN31" s="19">
        <v>4</v>
      </c>
      <c r="AO31" s="30">
        <f t="shared" si="5"/>
        <v>4</v>
      </c>
    </row>
    <row r="32" spans="1:41" s="20" customFormat="1" x14ac:dyDescent="0.15">
      <c r="A32" s="19">
        <v>30</v>
      </c>
      <c r="B32" s="19">
        <f>Textual!H32</f>
        <v>3</v>
      </c>
      <c r="C32" s="19">
        <f>Textual!I32</f>
        <v>3</v>
      </c>
      <c r="D32" s="19">
        <f>Textual!J32</f>
        <v>3</v>
      </c>
      <c r="E32" s="19">
        <f>Textual!K32</f>
        <v>3</v>
      </c>
      <c r="F32" s="19">
        <f>Textual!L32</f>
        <v>2</v>
      </c>
      <c r="G32" s="19">
        <f>Textual!M32</f>
        <v>3</v>
      </c>
      <c r="H32" s="19" t="str">
        <f>Textual!N32</f>
        <v>NR</v>
      </c>
      <c r="I32" s="19">
        <f>Textual!O32</f>
        <v>2</v>
      </c>
      <c r="J32" s="30">
        <f t="shared" si="11"/>
        <v>2.7142857142857144</v>
      </c>
      <c r="K32" s="30"/>
      <c r="L32" s="19">
        <f>Textual!Q32</f>
        <v>3</v>
      </c>
      <c r="M32" s="19">
        <f>Textual!R32</f>
        <v>3</v>
      </c>
      <c r="N32" s="19">
        <f>Textual!S32</f>
        <v>3</v>
      </c>
      <c r="O32" s="19">
        <f>Textual!T32</f>
        <v>2</v>
      </c>
      <c r="P32" s="19" t="str">
        <f>Textual!U32</f>
        <v>NR</v>
      </c>
      <c r="Q32" s="30">
        <f t="shared" si="12"/>
        <v>2.75</v>
      </c>
      <c r="R32" s="30"/>
      <c r="S32" s="19">
        <f>Textual!W32</f>
        <v>3</v>
      </c>
      <c r="T32" s="19">
        <f>Textual!X32</f>
        <v>3</v>
      </c>
      <c r="U32" s="19">
        <f>Textual!Y32</f>
        <v>3</v>
      </c>
      <c r="V32" s="19">
        <f>Textual!Z32</f>
        <v>4</v>
      </c>
      <c r="W32" s="19">
        <f>Textual!AA32</f>
        <v>4</v>
      </c>
      <c r="X32" s="30">
        <f t="shared" si="13"/>
        <v>3.4</v>
      </c>
      <c r="Y32" s="30"/>
      <c r="Z32" s="19">
        <f>Textual!AC32</f>
        <v>4</v>
      </c>
      <c r="AA32" s="19">
        <f>Textual!AD32</f>
        <v>4</v>
      </c>
      <c r="AB32" s="19">
        <f>Textual!AE32</f>
        <v>4</v>
      </c>
      <c r="AC32" s="19">
        <f>Textual!AF32</f>
        <v>4</v>
      </c>
      <c r="AD32" s="30">
        <f t="shared" si="14"/>
        <v>4</v>
      </c>
      <c r="AE32" s="30"/>
      <c r="AF32" s="19">
        <f>Textual!AH32</f>
        <v>3</v>
      </c>
      <c r="AG32" s="19">
        <f>Textual!AI32</f>
        <v>3</v>
      </c>
      <c r="AH32" s="19">
        <f>Textual!AJ32</f>
        <v>4</v>
      </c>
      <c r="AI32" s="19">
        <f>Textual!AK32</f>
        <v>3</v>
      </c>
      <c r="AJ32" s="30">
        <f t="shared" si="15"/>
        <v>3.25</v>
      </c>
      <c r="AK32" s="30"/>
      <c r="AL32" s="19">
        <v>4</v>
      </c>
      <c r="AM32" s="19">
        <v>4</v>
      </c>
      <c r="AN32" s="19">
        <v>4</v>
      </c>
      <c r="AO32" s="30">
        <f t="shared" si="5"/>
        <v>4</v>
      </c>
    </row>
    <row r="33" spans="1:41" s="20" customFormat="1" x14ac:dyDescent="0.15">
      <c r="A33" s="19">
        <v>31</v>
      </c>
      <c r="B33" s="19">
        <f>Textual!H33</f>
        <v>4</v>
      </c>
      <c r="C33" s="19">
        <f>Textual!I33</f>
        <v>4</v>
      </c>
      <c r="D33" s="19">
        <f>Textual!J33</f>
        <v>4</v>
      </c>
      <c r="E33" s="19">
        <f>Textual!K33</f>
        <v>4</v>
      </c>
      <c r="F33" s="19">
        <f>Textual!L33</f>
        <v>4</v>
      </c>
      <c r="G33" s="19">
        <f>Textual!M33</f>
        <v>4</v>
      </c>
      <c r="H33" s="19">
        <f>Textual!N33</f>
        <v>4</v>
      </c>
      <c r="I33" s="19">
        <f>Textual!O33</f>
        <v>4</v>
      </c>
      <c r="J33" s="30">
        <f t="shared" si="11"/>
        <v>4</v>
      </c>
      <c r="K33" s="30"/>
      <c r="L33" s="19">
        <f>Textual!Q33</f>
        <v>4</v>
      </c>
      <c r="M33" s="19">
        <f>Textual!R33</f>
        <v>4</v>
      </c>
      <c r="N33" s="19">
        <f>Textual!S33</f>
        <v>4</v>
      </c>
      <c r="O33" s="19">
        <f>Textual!T33</f>
        <v>4</v>
      </c>
      <c r="P33" s="19">
        <f>Textual!U33</f>
        <v>4</v>
      </c>
      <c r="Q33" s="30">
        <f t="shared" si="12"/>
        <v>4</v>
      </c>
      <c r="R33" s="30"/>
      <c r="S33" s="19">
        <f>Textual!W33</f>
        <v>4</v>
      </c>
      <c r="T33" s="19">
        <f>Textual!X33</f>
        <v>4</v>
      </c>
      <c r="U33" s="19">
        <f>Textual!Y33</f>
        <v>4</v>
      </c>
      <c r="V33" s="19">
        <f>Textual!Z33</f>
        <v>4</v>
      </c>
      <c r="W33" s="19">
        <f>Textual!AA33</f>
        <v>4</v>
      </c>
      <c r="X33" s="30">
        <f t="shared" si="13"/>
        <v>4</v>
      </c>
      <c r="Y33" s="30"/>
      <c r="Z33" s="19">
        <f>Textual!AC33</f>
        <v>4</v>
      </c>
      <c r="AA33" s="19">
        <f>Textual!AD33</f>
        <v>4</v>
      </c>
      <c r="AB33" s="19">
        <f>Textual!AE33</f>
        <v>4</v>
      </c>
      <c r="AC33" s="19">
        <f>Textual!AF33</f>
        <v>4</v>
      </c>
      <c r="AD33" s="30">
        <f t="shared" si="14"/>
        <v>4</v>
      </c>
      <c r="AE33" s="30"/>
      <c r="AF33" s="19">
        <f>Textual!AH33</f>
        <v>4</v>
      </c>
      <c r="AG33" s="19">
        <f>Textual!AI33</f>
        <v>4</v>
      </c>
      <c r="AH33" s="19">
        <f>Textual!AJ33</f>
        <v>4</v>
      </c>
      <c r="AI33" s="19">
        <f>Textual!AK33</f>
        <v>4</v>
      </c>
      <c r="AJ33" s="30">
        <f t="shared" si="15"/>
        <v>4</v>
      </c>
      <c r="AK33" s="30"/>
      <c r="AL33" s="19">
        <v>4</v>
      </c>
      <c r="AM33" s="19">
        <v>4</v>
      </c>
      <c r="AN33" s="19">
        <v>4</v>
      </c>
      <c r="AO33" s="30">
        <f t="shared" si="5"/>
        <v>4</v>
      </c>
    </row>
    <row r="34" spans="1:41" s="20" customFormat="1" x14ac:dyDescent="0.15">
      <c r="A34" s="19">
        <v>32</v>
      </c>
      <c r="B34" s="19">
        <f>Textual!H34</f>
        <v>4</v>
      </c>
      <c r="C34" s="19">
        <f>Textual!I34</f>
        <v>4</v>
      </c>
      <c r="D34" s="19">
        <f>Textual!J34</f>
        <v>4</v>
      </c>
      <c r="E34" s="19">
        <f>Textual!K34</f>
        <v>4</v>
      </c>
      <c r="F34" s="19">
        <f>Textual!L34</f>
        <v>4</v>
      </c>
      <c r="G34" s="19">
        <f>Textual!M34</f>
        <v>4</v>
      </c>
      <c r="H34" s="19">
        <f>Textual!N34</f>
        <v>4</v>
      </c>
      <c r="I34" s="19">
        <f>Textual!O34</f>
        <v>4</v>
      </c>
      <c r="J34" s="30">
        <f t="shared" si="11"/>
        <v>4</v>
      </c>
      <c r="K34" s="30"/>
      <c r="L34" s="19">
        <f>Textual!Q34</f>
        <v>4</v>
      </c>
      <c r="M34" s="19">
        <f>Textual!R34</f>
        <v>4</v>
      </c>
      <c r="N34" s="19">
        <f>Textual!S34</f>
        <v>4</v>
      </c>
      <c r="O34" s="19">
        <f>Textual!T34</f>
        <v>4</v>
      </c>
      <c r="P34" s="19">
        <f>Textual!U34</f>
        <v>4</v>
      </c>
      <c r="Q34" s="30">
        <f t="shared" si="12"/>
        <v>4</v>
      </c>
      <c r="R34" s="30"/>
      <c r="S34" s="19">
        <f>Textual!W34</f>
        <v>4</v>
      </c>
      <c r="T34" s="19">
        <f>Textual!X34</f>
        <v>4</v>
      </c>
      <c r="U34" s="19">
        <f>Textual!Y34</f>
        <v>4</v>
      </c>
      <c r="V34" s="19">
        <f>Textual!Z34</f>
        <v>4</v>
      </c>
      <c r="W34" s="19">
        <f>Textual!AA34</f>
        <v>4</v>
      </c>
      <c r="X34" s="30">
        <f t="shared" si="13"/>
        <v>4</v>
      </c>
      <c r="Y34" s="30"/>
      <c r="Z34" s="19">
        <f>Textual!AC34</f>
        <v>4</v>
      </c>
      <c r="AA34" s="19">
        <f>Textual!AD34</f>
        <v>4</v>
      </c>
      <c r="AB34" s="19">
        <f>Textual!AE34</f>
        <v>4</v>
      </c>
      <c r="AC34" s="19">
        <f>Textual!AF34</f>
        <v>4</v>
      </c>
      <c r="AD34" s="30">
        <f t="shared" si="14"/>
        <v>4</v>
      </c>
      <c r="AE34" s="30"/>
      <c r="AF34" s="19">
        <f>Textual!AH34</f>
        <v>4</v>
      </c>
      <c r="AG34" s="19">
        <f>Textual!AI34</f>
        <v>4</v>
      </c>
      <c r="AH34" s="19">
        <f>Textual!AJ34</f>
        <v>4</v>
      </c>
      <c r="AI34" s="19">
        <f>Textual!AK34</f>
        <v>4</v>
      </c>
      <c r="AJ34" s="30">
        <f t="shared" si="15"/>
        <v>4</v>
      </c>
      <c r="AK34" s="30"/>
      <c r="AL34" s="19">
        <v>4</v>
      </c>
      <c r="AM34" s="19">
        <v>4</v>
      </c>
      <c r="AN34" s="19">
        <v>4</v>
      </c>
      <c r="AO34" s="30">
        <f t="shared" si="5"/>
        <v>4</v>
      </c>
    </row>
    <row r="35" spans="1:41" s="20" customFormat="1" x14ac:dyDescent="0.15">
      <c r="A35" s="19"/>
      <c r="B35" s="19"/>
      <c r="C35" s="19"/>
      <c r="D35" s="19"/>
      <c r="E35" s="19"/>
      <c r="F35" s="19"/>
      <c r="G35" s="19"/>
      <c r="H35" s="19"/>
      <c r="I35" s="19"/>
      <c r="J35" s="30"/>
      <c r="K35" s="30"/>
      <c r="L35" s="19"/>
      <c r="M35" s="19"/>
      <c r="N35" s="19"/>
      <c r="O35" s="19"/>
      <c r="P35" s="19"/>
      <c r="Q35" s="30"/>
      <c r="R35" s="30"/>
      <c r="S35" s="19"/>
      <c r="T35" s="19"/>
      <c r="U35" s="19"/>
      <c r="V35" s="19"/>
      <c r="W35" s="19"/>
      <c r="X35" s="30"/>
      <c r="Y35" s="30"/>
      <c r="Z35" s="19"/>
      <c r="AA35" s="19"/>
      <c r="AB35" s="19"/>
      <c r="AC35" s="19"/>
      <c r="AD35" s="30"/>
      <c r="AE35" s="30"/>
      <c r="AF35" s="19"/>
      <c r="AG35" s="19"/>
      <c r="AH35" s="19"/>
      <c r="AI35" s="19"/>
      <c r="AJ35" s="30"/>
      <c r="AK35" s="30"/>
      <c r="AL35" s="19"/>
      <c r="AM35" s="19"/>
      <c r="AN35" s="19"/>
      <c r="AO35" s="30"/>
    </row>
    <row r="36" spans="1:41" s="33" customFormat="1" x14ac:dyDescent="0.15">
      <c r="A36" s="31" t="s">
        <v>7</v>
      </c>
      <c r="B36" s="32">
        <f>AVERAGE(B3:B34)</f>
        <v>3.9375</v>
      </c>
      <c r="C36" s="32">
        <f t="shared" ref="C36:AO36" si="16">AVERAGE(C3:C34)</f>
        <v>3.8125</v>
      </c>
      <c r="D36" s="32">
        <f t="shared" si="16"/>
        <v>3.75</v>
      </c>
      <c r="E36" s="32">
        <f t="shared" si="16"/>
        <v>3.84375</v>
      </c>
      <c r="F36" s="32">
        <f t="shared" si="16"/>
        <v>3.9375</v>
      </c>
      <c r="G36" s="32">
        <f t="shared" si="16"/>
        <v>3.90625</v>
      </c>
      <c r="H36" s="32">
        <f t="shared" si="16"/>
        <v>4</v>
      </c>
      <c r="I36" s="32">
        <f t="shared" si="16"/>
        <v>3.78125</v>
      </c>
      <c r="J36" s="32">
        <f>AVERAGE(B36:I36)</f>
        <v>3.87109375</v>
      </c>
      <c r="K36" s="32"/>
      <c r="L36" s="32">
        <f t="shared" si="16"/>
        <v>3.9375</v>
      </c>
      <c r="M36" s="32">
        <f t="shared" si="16"/>
        <v>3.875</v>
      </c>
      <c r="N36" s="32">
        <f t="shared" si="16"/>
        <v>3.9375</v>
      </c>
      <c r="O36" s="32">
        <f t="shared" si="16"/>
        <v>3.875</v>
      </c>
      <c r="P36" s="32">
        <f t="shared" si="16"/>
        <v>3.96</v>
      </c>
      <c r="Q36" s="32">
        <f>AVERAGE(L36:P36)</f>
        <v>3.9170000000000003</v>
      </c>
      <c r="R36" s="32"/>
      <c r="S36" s="32">
        <f t="shared" si="16"/>
        <v>3.96875</v>
      </c>
      <c r="T36" s="32">
        <f t="shared" si="16"/>
        <v>3.9375</v>
      </c>
      <c r="U36" s="32">
        <f t="shared" si="16"/>
        <v>3.90625</v>
      </c>
      <c r="V36" s="32">
        <f t="shared" si="16"/>
        <v>4</v>
      </c>
      <c r="W36" s="32">
        <f t="shared" si="16"/>
        <v>4</v>
      </c>
      <c r="X36" s="32">
        <f t="shared" si="16"/>
        <v>3.9624999999999999</v>
      </c>
      <c r="Y36" s="32"/>
      <c r="Z36" s="32">
        <f t="shared" si="16"/>
        <v>4</v>
      </c>
      <c r="AA36" s="32">
        <f t="shared" si="16"/>
        <v>3.96875</v>
      </c>
      <c r="AB36" s="32">
        <f t="shared" si="16"/>
        <v>4</v>
      </c>
      <c r="AC36" s="32">
        <f t="shared" si="16"/>
        <v>4</v>
      </c>
      <c r="AD36" s="32">
        <f t="shared" si="16"/>
        <v>3.9921875</v>
      </c>
      <c r="AE36" s="32"/>
      <c r="AF36" s="32">
        <f t="shared" si="16"/>
        <v>3.935483870967742</v>
      </c>
      <c r="AG36" s="32">
        <f t="shared" si="16"/>
        <v>3.935483870967742</v>
      </c>
      <c r="AH36" s="32">
        <f t="shared" si="16"/>
        <v>4</v>
      </c>
      <c r="AI36" s="32">
        <f t="shared" si="16"/>
        <v>3.967741935483871</v>
      </c>
      <c r="AJ36" s="32" t="e">
        <f t="shared" si="16"/>
        <v>#DIV/0!</v>
      </c>
      <c r="AK36" s="32"/>
      <c r="AL36" s="32">
        <f t="shared" si="16"/>
        <v>3.90625</v>
      </c>
      <c r="AM36" s="32">
        <f t="shared" si="16"/>
        <v>3.90625</v>
      </c>
      <c r="AN36" s="32">
        <f t="shared" si="16"/>
        <v>3.9375</v>
      </c>
      <c r="AO36" s="32">
        <f t="shared" si="16"/>
        <v>3.9166666666666665</v>
      </c>
    </row>
  </sheetData>
  <sheetProtection sheet="1" objects="1" scenarios="1"/>
  <mergeCells count="7">
    <mergeCell ref="Z1:AD1"/>
    <mergeCell ref="AF1:AJ1"/>
    <mergeCell ref="AL1:AO1"/>
    <mergeCell ref="A1:A2"/>
    <mergeCell ref="B1:J1"/>
    <mergeCell ref="S1:X1"/>
    <mergeCell ref="L1:Q1"/>
  </mergeCells>
  <printOptions horizontalCentered="1" gridLines="1"/>
  <pageMargins left="0.25" right="0.25" top="1.5" bottom="0.5" header="0.5" footer="0.25"/>
  <pageSetup orientation="landscape" r:id="rId1"/>
  <headerFooter alignWithMargins="0">
    <oddHeader>&amp;C&amp;"MS Sans Serif,Bold Italic"&amp;10SOUTHWESTERN OK STATE UNIVERSITY&amp;"MS Sans Serif,Bold"
UNIVERSITY SUPERVISOR EVALUATION OF TEACHER CANDIDATE
&amp;"MS Sans Serif,Bold Italic"Unit Summative Evaluation&amp;"MS Sans Serif,Bold"
Spring 2019</oddHeader>
    <oddFooter>&amp;C&amp;"MS Sans Serif,Bold"4 Target, 3 Acceptable, 2 Acceptable, 1 Unacceptable, NR=Did Not Observe</oddFooter>
  </headerFooter>
  <colBreaks count="1" manualBreakCount="1">
    <brk id="25"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ItemAnalysis</vt:lpstr>
      <vt:lpstr>Textual</vt:lpstr>
      <vt:lpstr>Numerical</vt:lpstr>
      <vt:lpstr>Numerical!Print_Titles</vt:lpstr>
      <vt:lpstr>Textual!Print_Titles</vt:lpstr>
      <vt:lpstr>ItemAnalysis!SCP27B2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Kliewer, Jan</dc:creator>
  <cp:lastModifiedBy>Administrator</cp:lastModifiedBy>
  <cp:lastPrinted>2019-02-26T17:26:48Z</cp:lastPrinted>
  <dcterms:created xsi:type="dcterms:W3CDTF">2011-02-23T21:08:19Z</dcterms:created>
  <dcterms:modified xsi:type="dcterms:W3CDTF">2021-07-12T19:45:12Z</dcterms:modified>
</cp:coreProperties>
</file>