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howInkAnnotation="0"/>
  <mc:AlternateContent xmlns:mc="http://schemas.openxmlformats.org/markup-compatibility/2006">
    <mc:Choice Requires="x15">
      <x15ac:absPath xmlns:x15ac="http://schemas.microsoft.com/office/spreadsheetml/2010/11/ac" url="C:\Users\mcelhaneys\Dropbox (SWOSU)\Accessibility Docs\Accreditation\"/>
    </mc:Choice>
  </mc:AlternateContent>
  <xr:revisionPtr revIDLastSave="0" documentId="8_{7D6F88B9-0ECF-4526-8344-D6311A7B62A1}" xr6:coauthVersionLast="47" xr6:coauthVersionMax="47" xr10:uidLastSave="{00000000-0000-0000-0000-000000000000}"/>
  <bookViews>
    <workbookView xWindow="-28920" yWindow="-120" windowWidth="29040" windowHeight="15840" activeTab="2" xr2:uid="{00000000-000D-0000-FFFF-FFFF00000000}"/>
  </bookViews>
  <sheets>
    <sheet name="Item Analysis" sheetId="5" r:id="rId1"/>
    <sheet name="Textual" sheetId="4" state="hidden" r:id="rId2"/>
    <sheet name="Numeric" sheetId="6" r:id="rId3"/>
  </sheets>
  <definedNames>
    <definedName name="SCP27B2" localSheetId="0">'Item Analysis'!$A$5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5" i="6" l="1"/>
  <c r="C45" i="6"/>
  <c r="D45" i="6"/>
  <c r="E45" i="6"/>
  <c r="F45" i="6"/>
  <c r="G45" i="6"/>
  <c r="H45" i="6"/>
  <c r="I45" i="6"/>
  <c r="J45" i="6"/>
  <c r="K45" i="6"/>
  <c r="L45" i="6"/>
  <c r="B46" i="6"/>
  <c r="C46" i="6"/>
  <c r="D46" i="6"/>
  <c r="E46" i="6"/>
  <c r="F46" i="6"/>
  <c r="G46" i="6"/>
  <c r="H46" i="6"/>
  <c r="I46" i="6"/>
  <c r="J46" i="6"/>
  <c r="K46" i="6"/>
  <c r="L46" i="6"/>
  <c r="C62" i="5"/>
  <c r="C63" i="5"/>
  <c r="C61" i="5"/>
  <c r="C58" i="5"/>
  <c r="C57" i="5"/>
  <c r="C56" i="5"/>
  <c r="C53" i="5"/>
  <c r="C52" i="5"/>
  <c r="C51" i="5"/>
  <c r="C47" i="5"/>
  <c r="C46" i="5"/>
  <c r="C45" i="5"/>
  <c r="C48" i="5" l="1"/>
  <c r="D47" i="5" s="1"/>
  <c r="C64" i="5"/>
  <c r="D61" i="5" s="1"/>
  <c r="D62" i="5"/>
  <c r="D46" i="5"/>
  <c r="C59" i="5"/>
  <c r="C54" i="5"/>
  <c r="D51" i="5" s="1"/>
  <c r="D63" i="5" l="1"/>
  <c r="D64" i="5" s="1"/>
  <c r="D52" i="5"/>
  <c r="D53" i="5"/>
  <c r="D45" i="5"/>
  <c r="D48" i="5" s="1"/>
  <c r="D58" i="5"/>
  <c r="D56" i="5"/>
  <c r="D57" i="5"/>
  <c r="D59" i="5" l="1"/>
  <c r="C39" i="5" l="1"/>
  <c r="C38" i="5"/>
  <c r="C37" i="5"/>
  <c r="C34" i="5"/>
  <c r="C33" i="5"/>
  <c r="C32" i="5"/>
  <c r="C29" i="5"/>
  <c r="C28" i="5"/>
  <c r="C27" i="5"/>
  <c r="C23" i="5"/>
  <c r="C22" i="5"/>
  <c r="C21" i="5"/>
  <c r="C8" i="6"/>
  <c r="D8" i="6"/>
  <c r="E8" i="6"/>
  <c r="F8" i="6"/>
  <c r="G8" i="6"/>
  <c r="H8" i="6"/>
  <c r="I8" i="6"/>
  <c r="J8" i="6"/>
  <c r="K8" i="6"/>
  <c r="L8" i="6"/>
  <c r="C9" i="6"/>
  <c r="D9" i="6"/>
  <c r="E9" i="6"/>
  <c r="F9" i="6"/>
  <c r="G9" i="6"/>
  <c r="H9" i="6"/>
  <c r="I9" i="6"/>
  <c r="J9" i="6"/>
  <c r="K9" i="6"/>
  <c r="L9" i="6"/>
  <c r="C10" i="6"/>
  <c r="D10" i="6"/>
  <c r="E10" i="6"/>
  <c r="F10" i="6"/>
  <c r="G10" i="6"/>
  <c r="H10" i="6"/>
  <c r="I10" i="6"/>
  <c r="J10" i="6"/>
  <c r="K10" i="6"/>
  <c r="L10" i="6"/>
  <c r="C11" i="6"/>
  <c r="D11" i="6"/>
  <c r="E11" i="6"/>
  <c r="F11" i="6"/>
  <c r="G11" i="6"/>
  <c r="H11" i="6"/>
  <c r="I11" i="6"/>
  <c r="J11" i="6"/>
  <c r="K11" i="6"/>
  <c r="L11" i="6"/>
  <c r="C12" i="6"/>
  <c r="D12" i="6"/>
  <c r="E12" i="6"/>
  <c r="F12" i="6"/>
  <c r="G12" i="6"/>
  <c r="H12" i="6"/>
  <c r="I12" i="6"/>
  <c r="J12" i="6"/>
  <c r="K12" i="6"/>
  <c r="L12" i="6"/>
  <c r="C13" i="6"/>
  <c r="D13" i="6"/>
  <c r="E13" i="6"/>
  <c r="F13" i="6"/>
  <c r="G13" i="6"/>
  <c r="H13" i="6"/>
  <c r="I13" i="6"/>
  <c r="J13" i="6"/>
  <c r="K13" i="6"/>
  <c r="L13" i="6"/>
  <c r="C14" i="6"/>
  <c r="D14" i="6"/>
  <c r="E14" i="6"/>
  <c r="F14" i="6"/>
  <c r="G14" i="6"/>
  <c r="H14" i="6"/>
  <c r="I14" i="6"/>
  <c r="J14" i="6"/>
  <c r="K14" i="6"/>
  <c r="L14" i="6"/>
  <c r="C15" i="6"/>
  <c r="D15" i="6"/>
  <c r="E15" i="6"/>
  <c r="F15" i="6"/>
  <c r="G15" i="6"/>
  <c r="H15" i="6"/>
  <c r="I15" i="6"/>
  <c r="J15" i="6"/>
  <c r="K15" i="6"/>
  <c r="L15" i="6"/>
  <c r="C16" i="6"/>
  <c r="D16" i="6"/>
  <c r="E16" i="6"/>
  <c r="F16" i="6"/>
  <c r="G16" i="6"/>
  <c r="H16" i="6"/>
  <c r="I16" i="6"/>
  <c r="J16" i="6"/>
  <c r="K16" i="6"/>
  <c r="L16" i="6"/>
  <c r="C17" i="6"/>
  <c r="D17" i="6"/>
  <c r="E17" i="6"/>
  <c r="F17" i="6"/>
  <c r="G17" i="6"/>
  <c r="H17" i="6"/>
  <c r="I17" i="6"/>
  <c r="J17" i="6"/>
  <c r="K17" i="6"/>
  <c r="L17" i="6"/>
  <c r="C18" i="6"/>
  <c r="D18" i="6"/>
  <c r="E18" i="6"/>
  <c r="F18" i="6"/>
  <c r="G18" i="6"/>
  <c r="H18" i="6"/>
  <c r="I18" i="6"/>
  <c r="J18" i="6"/>
  <c r="K18" i="6"/>
  <c r="L18" i="6"/>
  <c r="C19" i="6"/>
  <c r="D19" i="6"/>
  <c r="E19" i="6"/>
  <c r="F19" i="6"/>
  <c r="G19" i="6"/>
  <c r="H19" i="6"/>
  <c r="I19" i="6"/>
  <c r="J19" i="6"/>
  <c r="K19" i="6"/>
  <c r="L19" i="6"/>
  <c r="C20" i="6"/>
  <c r="D20" i="6"/>
  <c r="E20" i="6"/>
  <c r="F20" i="6"/>
  <c r="G20" i="6"/>
  <c r="H20" i="6"/>
  <c r="I20" i="6"/>
  <c r="J20" i="6"/>
  <c r="K20" i="6"/>
  <c r="L20" i="6"/>
  <c r="C21" i="6"/>
  <c r="D21" i="6"/>
  <c r="E21" i="6"/>
  <c r="F21" i="6"/>
  <c r="G21" i="6"/>
  <c r="H21" i="6"/>
  <c r="I21" i="6"/>
  <c r="J21" i="6"/>
  <c r="K21" i="6"/>
  <c r="L21" i="6"/>
  <c r="C22" i="6"/>
  <c r="D22" i="6"/>
  <c r="E22" i="6"/>
  <c r="F22" i="6"/>
  <c r="G22" i="6"/>
  <c r="H22" i="6"/>
  <c r="I22" i="6"/>
  <c r="J22" i="6"/>
  <c r="K22" i="6"/>
  <c r="L22" i="6"/>
  <c r="C23" i="6"/>
  <c r="D23" i="6"/>
  <c r="E23" i="6"/>
  <c r="F23" i="6"/>
  <c r="G23" i="6"/>
  <c r="H23" i="6"/>
  <c r="I23" i="6"/>
  <c r="J23" i="6"/>
  <c r="K23" i="6"/>
  <c r="L23" i="6"/>
  <c r="C24" i="6"/>
  <c r="D24" i="6"/>
  <c r="E24" i="6"/>
  <c r="F24" i="6"/>
  <c r="G24" i="6"/>
  <c r="H24" i="6"/>
  <c r="I24" i="6"/>
  <c r="J24" i="6"/>
  <c r="K24" i="6"/>
  <c r="L24" i="6"/>
  <c r="C25" i="6"/>
  <c r="D25" i="6"/>
  <c r="E25" i="6"/>
  <c r="F25" i="6"/>
  <c r="G25" i="6"/>
  <c r="H25" i="6"/>
  <c r="I25" i="6"/>
  <c r="J25" i="6"/>
  <c r="K25" i="6"/>
  <c r="L25" i="6"/>
  <c r="C26" i="6"/>
  <c r="D26" i="6"/>
  <c r="E26" i="6"/>
  <c r="F26" i="6"/>
  <c r="G26" i="6"/>
  <c r="H26" i="6"/>
  <c r="I26" i="6"/>
  <c r="J26" i="6"/>
  <c r="K26" i="6"/>
  <c r="L26" i="6"/>
  <c r="C27" i="6"/>
  <c r="D27" i="6"/>
  <c r="E27" i="6"/>
  <c r="F27" i="6"/>
  <c r="G27" i="6"/>
  <c r="H27" i="6"/>
  <c r="I27" i="6"/>
  <c r="J27" i="6"/>
  <c r="K27" i="6"/>
  <c r="L27" i="6"/>
  <c r="C28" i="6"/>
  <c r="D28" i="6"/>
  <c r="E28" i="6"/>
  <c r="F28" i="6"/>
  <c r="G28" i="6"/>
  <c r="H28" i="6"/>
  <c r="I28" i="6"/>
  <c r="J28" i="6"/>
  <c r="K28" i="6"/>
  <c r="L28" i="6"/>
  <c r="C29" i="6"/>
  <c r="D29" i="6"/>
  <c r="E29" i="6"/>
  <c r="F29" i="6"/>
  <c r="G29" i="6"/>
  <c r="H29" i="6"/>
  <c r="I29" i="6"/>
  <c r="J29" i="6"/>
  <c r="K29" i="6"/>
  <c r="L29" i="6"/>
  <c r="C30" i="6"/>
  <c r="D30" i="6"/>
  <c r="E30" i="6"/>
  <c r="F30" i="6"/>
  <c r="G30" i="6"/>
  <c r="H30" i="6"/>
  <c r="I30" i="6"/>
  <c r="J30" i="6"/>
  <c r="K30" i="6"/>
  <c r="L30" i="6"/>
  <c r="C31" i="6"/>
  <c r="D31" i="6"/>
  <c r="E31" i="6"/>
  <c r="F31" i="6"/>
  <c r="G31" i="6"/>
  <c r="H31" i="6"/>
  <c r="I31" i="6"/>
  <c r="J31" i="6"/>
  <c r="K31" i="6"/>
  <c r="L31" i="6"/>
  <c r="C32" i="6"/>
  <c r="D32" i="6"/>
  <c r="E32" i="6"/>
  <c r="F32" i="6"/>
  <c r="G32" i="6"/>
  <c r="H32" i="6"/>
  <c r="I32" i="6"/>
  <c r="J32" i="6"/>
  <c r="K32" i="6"/>
  <c r="L32" i="6"/>
  <c r="C33" i="6"/>
  <c r="D33" i="6"/>
  <c r="E33" i="6"/>
  <c r="F33" i="6"/>
  <c r="G33" i="6"/>
  <c r="H33" i="6"/>
  <c r="I33" i="6"/>
  <c r="J33" i="6"/>
  <c r="K33" i="6"/>
  <c r="L33" i="6"/>
  <c r="C34" i="6"/>
  <c r="D34" i="6"/>
  <c r="E34" i="6"/>
  <c r="F34" i="6"/>
  <c r="G34" i="6"/>
  <c r="H34" i="6"/>
  <c r="I34" i="6"/>
  <c r="J34" i="6"/>
  <c r="K34" i="6"/>
  <c r="L34" i="6"/>
  <c r="C35" i="6"/>
  <c r="D35" i="6"/>
  <c r="E35" i="6"/>
  <c r="F35" i="6"/>
  <c r="G35" i="6"/>
  <c r="H35" i="6"/>
  <c r="I35" i="6"/>
  <c r="J35" i="6"/>
  <c r="K35" i="6"/>
  <c r="L35" i="6"/>
  <c r="C36" i="6"/>
  <c r="D36" i="6"/>
  <c r="E36" i="6"/>
  <c r="F36" i="6"/>
  <c r="G36" i="6"/>
  <c r="H36" i="6"/>
  <c r="I36" i="6"/>
  <c r="J36" i="6"/>
  <c r="K36" i="6"/>
  <c r="L36" i="6"/>
  <c r="C37" i="6"/>
  <c r="D37" i="6"/>
  <c r="E37" i="6"/>
  <c r="F37" i="6"/>
  <c r="G37" i="6"/>
  <c r="H37" i="6"/>
  <c r="I37" i="6"/>
  <c r="J37" i="6"/>
  <c r="K37" i="6"/>
  <c r="L37" i="6"/>
  <c r="C38" i="6"/>
  <c r="D38" i="6"/>
  <c r="E38" i="6"/>
  <c r="F38" i="6"/>
  <c r="G38" i="6"/>
  <c r="H38" i="6"/>
  <c r="I38" i="6"/>
  <c r="J38" i="6"/>
  <c r="K38" i="6"/>
  <c r="L38" i="6"/>
  <c r="C39" i="6"/>
  <c r="D39" i="6"/>
  <c r="E39" i="6"/>
  <c r="F39" i="6"/>
  <c r="G39" i="6"/>
  <c r="H39" i="6"/>
  <c r="I39" i="6"/>
  <c r="J39" i="6"/>
  <c r="K39" i="6"/>
  <c r="L39" i="6"/>
  <c r="C40" i="6"/>
  <c r="D40" i="6"/>
  <c r="E40" i="6"/>
  <c r="F40" i="6"/>
  <c r="G40" i="6"/>
  <c r="H40" i="6"/>
  <c r="I40" i="6"/>
  <c r="J40" i="6"/>
  <c r="K40" i="6"/>
  <c r="L40" i="6"/>
  <c r="C41" i="6"/>
  <c r="D41" i="6"/>
  <c r="E41" i="6"/>
  <c r="F41" i="6"/>
  <c r="G41" i="6"/>
  <c r="H41" i="6"/>
  <c r="I41" i="6"/>
  <c r="J41" i="6"/>
  <c r="K41" i="6"/>
  <c r="L41" i="6"/>
  <c r="C42" i="6"/>
  <c r="D42" i="6"/>
  <c r="E42" i="6"/>
  <c r="F42" i="6"/>
  <c r="G42" i="6"/>
  <c r="H42" i="6"/>
  <c r="I42" i="6"/>
  <c r="J42" i="6"/>
  <c r="K42" i="6"/>
  <c r="L42" i="6"/>
  <c r="C43" i="6"/>
  <c r="D43" i="6"/>
  <c r="E43" i="6"/>
  <c r="F43" i="6"/>
  <c r="G43" i="6"/>
  <c r="H43" i="6"/>
  <c r="I43" i="6"/>
  <c r="J43" i="6"/>
  <c r="K43" i="6"/>
  <c r="L43" i="6"/>
  <c r="C44" i="6"/>
  <c r="D44" i="6"/>
  <c r="E44" i="6"/>
  <c r="F44" i="6"/>
  <c r="G44" i="6"/>
  <c r="H44" i="6"/>
  <c r="I44" i="6"/>
  <c r="J44" i="6"/>
  <c r="K44" i="6"/>
  <c r="L44" i="6"/>
  <c r="L7" i="6"/>
  <c r="K7" i="6"/>
  <c r="J7" i="6"/>
  <c r="I7" i="6"/>
  <c r="H7" i="6"/>
  <c r="G7" i="6"/>
  <c r="F7" i="6"/>
  <c r="E7" i="6"/>
  <c r="D7" i="6"/>
  <c r="C7" i="6"/>
  <c r="C48" i="6" s="1"/>
  <c r="B7" i="6"/>
  <c r="B8" i="6"/>
  <c r="B9" i="6"/>
  <c r="B10" i="6"/>
  <c r="B11" i="6"/>
  <c r="B12" i="6"/>
  <c r="B13" i="6"/>
  <c r="B14" i="6"/>
  <c r="B15" i="6"/>
  <c r="B16" i="6"/>
  <c r="B17" i="6"/>
  <c r="B18" i="6"/>
  <c r="M18" i="6" s="1"/>
  <c r="B19" i="6"/>
  <c r="B20" i="6"/>
  <c r="B21" i="6"/>
  <c r="B22" i="6"/>
  <c r="M22" i="6" s="1"/>
  <c r="B23" i="6"/>
  <c r="B24" i="6"/>
  <c r="B25" i="6"/>
  <c r="B26" i="6"/>
  <c r="M26" i="6" s="1"/>
  <c r="B27" i="6"/>
  <c r="B28" i="6"/>
  <c r="B29" i="6"/>
  <c r="B30" i="6"/>
  <c r="M30" i="6" s="1"/>
  <c r="B31" i="6"/>
  <c r="B32" i="6"/>
  <c r="B33" i="6"/>
  <c r="B34" i="6"/>
  <c r="M34" i="6" s="1"/>
  <c r="B35" i="6"/>
  <c r="B36" i="6"/>
  <c r="B37" i="6"/>
  <c r="B38" i="6"/>
  <c r="M38" i="6" s="1"/>
  <c r="B39" i="6"/>
  <c r="B40" i="6"/>
  <c r="B41" i="6"/>
  <c r="B42" i="6"/>
  <c r="M42" i="6" s="1"/>
  <c r="B43" i="6"/>
  <c r="B44" i="6"/>
  <c r="M46" i="6"/>
  <c r="C18" i="5"/>
  <c r="C17" i="5"/>
  <c r="C16" i="5"/>
  <c r="C13" i="5"/>
  <c r="C12" i="5"/>
  <c r="C11" i="5"/>
  <c r="C8" i="5"/>
  <c r="C7" i="5"/>
  <c r="C6" i="5"/>
  <c r="I48" i="6"/>
  <c r="G48" i="6"/>
  <c r="M25" i="6"/>
  <c r="M9" i="6"/>
  <c r="A64" i="5"/>
  <c r="A59" i="5"/>
  <c r="A54" i="5"/>
  <c r="A48" i="5"/>
  <c r="M33" i="6" l="1"/>
  <c r="M29" i="6"/>
  <c r="M17" i="6"/>
  <c r="M31" i="6"/>
  <c r="M27" i="6"/>
  <c r="M23" i="6"/>
  <c r="M19" i="6"/>
  <c r="M15" i="6"/>
  <c r="M11" i="6"/>
  <c r="B48" i="6"/>
  <c r="M41" i="6"/>
  <c r="M21" i="6"/>
  <c r="M13" i="6"/>
  <c r="M35" i="6"/>
  <c r="M7" i="6"/>
  <c r="M45" i="6"/>
  <c r="M43" i="6"/>
  <c r="M39" i="6"/>
  <c r="M37" i="6"/>
  <c r="L48" i="6"/>
  <c r="F48" i="6"/>
  <c r="M20" i="6"/>
  <c r="M16" i="6"/>
  <c r="C40" i="5"/>
  <c r="D37" i="5" s="1"/>
  <c r="C14" i="5"/>
  <c r="D13" i="5" s="1"/>
  <c r="C24" i="5"/>
  <c r="D23" i="5" s="1"/>
  <c r="C30" i="5"/>
  <c r="D29" i="5" s="1"/>
  <c r="C35" i="5"/>
  <c r="D34" i="5" s="1"/>
  <c r="A14" i="5"/>
  <c r="C19" i="5"/>
  <c r="D17" i="5" s="1"/>
  <c r="M12" i="6"/>
  <c r="M8" i="6"/>
  <c r="M14" i="6"/>
  <c r="M10" i="6"/>
  <c r="J48" i="6"/>
  <c r="H48" i="6"/>
  <c r="D48" i="6"/>
  <c r="M44" i="6"/>
  <c r="M40" i="6"/>
  <c r="M36" i="6"/>
  <c r="M32" i="6"/>
  <c r="M28" i="6"/>
  <c r="M24" i="6"/>
  <c r="E48" i="6"/>
  <c r="K48" i="6"/>
  <c r="C9" i="5"/>
  <c r="D6" i="5" s="1"/>
  <c r="D16" i="5" l="1"/>
  <c r="D21" i="5"/>
  <c r="D18" i="5"/>
  <c r="D11" i="5"/>
  <c r="D14" i="5" s="1"/>
  <c r="A19" i="5"/>
  <c r="D12" i="5"/>
  <c r="D33" i="5"/>
  <c r="D32" i="5"/>
  <c r="D28" i="5"/>
  <c r="A30" i="5"/>
  <c r="D22" i="5"/>
  <c r="A24" i="5"/>
  <c r="A35" i="5"/>
  <c r="D27" i="5"/>
  <c r="D39" i="5"/>
  <c r="D38" i="5"/>
  <c r="A40" i="5"/>
  <c r="M48" i="6"/>
  <c r="A9" i="5"/>
  <c r="D7" i="5"/>
  <c r="D8" i="5"/>
  <c r="A66" i="5" l="1"/>
  <c r="D24" i="5"/>
  <c r="D19" i="5"/>
  <c r="D9" i="5"/>
  <c r="D40" i="5"/>
  <c r="D35" i="5"/>
  <c r="D30" i="5"/>
</calcChain>
</file>

<file path=xl/sharedStrings.xml><?xml version="1.0" encoding="utf-8"?>
<sst xmlns="http://schemas.openxmlformats.org/spreadsheetml/2006/main" count="754" uniqueCount="335">
  <si>
    <t>#</t>
  </si>
  <si>
    <t>Mean</t>
  </si>
  <si>
    <t>Mean:</t>
  </si>
  <si>
    <t>HPE</t>
  </si>
  <si>
    <t>Music</t>
  </si>
  <si>
    <t>EarlyCh</t>
  </si>
  <si>
    <t>Elem</t>
  </si>
  <si>
    <t>Sci</t>
  </si>
  <si>
    <t>SpEd</t>
  </si>
  <si>
    <t>Teacher Candidate:</t>
  </si>
  <si>
    <t>University Supervisor:</t>
  </si>
  <si>
    <t>Cooperating Teacher:</t>
  </si>
  <si>
    <t>1. Classroom Environment and Student Demographics (NAEA Standard 3; INTASC 2; CAEP 1.4)</t>
  </si>
  <si>
    <t>Comments:</t>
  </si>
  <si>
    <t>2. Introduction of Unit (NAEA Standard 1; INTASC 4; CAEP 1.4, 3.5)</t>
  </si>
  <si>
    <t>3. Factors Influencing Instruction (NAEA Standard 2; INTASC 7; CAEP 1.5)</t>
  </si>
  <si>
    <t>4. Specific Instructional/Collaborative Strategies (NAEA Standard 5; INTASC 8; CAEP 1.5)</t>
  </si>
  <si>
    <t>5. Integration of Technology into Teaching and Learning (NAEA Standard 6; INTASC 6; CAEP 1.2, 1.3, 1.5, 3.5, 4.1)</t>
  </si>
  <si>
    <t>6. Assessments Tables &amp; Analysis of Results (NAEA Standard 7; INTASC 6; CAEP 1.2, 1.3, 1.5, 3.5, 4.1)</t>
  </si>
  <si>
    <t>7. Adaptations for Special Populations (NAEA Standard 4; INTASC 1; CAEP 1.1, 3.5)</t>
  </si>
  <si>
    <t>8. Classroom Management (NAEA Standard 1; INTASC 3; CAEP 1.4, 2.3)</t>
  </si>
  <si>
    <t>9. Recommendations for Improvement (NAEA Standard 8; INTASC 9; CAEP 1.2, 1.5, 3.6)</t>
  </si>
  <si>
    <t>10. Lesson Plan Format (NAEA Standard 1; INTASC 5; CAEP 1.3, 3.5)</t>
  </si>
  <si>
    <t>11. Grammar, Usage, and Mechanics</t>
  </si>
  <si>
    <t>SubmitDate</t>
  </si>
  <si>
    <t>Aaron Edge</t>
  </si>
  <si>
    <t>Marc Mueller</t>
  </si>
  <si>
    <t>Darby Casaday</t>
  </si>
  <si>
    <t>NV</t>
  </si>
  <si>
    <t>2019/12/09 14:56:16</t>
  </si>
  <si>
    <t>Abbey Hartley-Malson</t>
  </si>
  <si>
    <t>Marla Pankratz</t>
  </si>
  <si>
    <t>Kristi Scrivner - Reydon/Ada Atha &amp; Leisha Carlson - Cheyenne</t>
  </si>
  <si>
    <t>2019/12/05 09:39:57</t>
  </si>
  <si>
    <t>Ali Crabb</t>
  </si>
  <si>
    <t>Reggy Yount</t>
  </si>
  <si>
    <t>Megan Gordon</t>
  </si>
  <si>
    <t>Excellent job in describing the classroom, the teacher, and the various responses the teacher has to students.</t>
  </si>
  <si>
    <t>TC provided an excellent background of the book she was teaching.</t>
  </si>
  <si>
    <t>TC has a strong grasp on how to appropriately implement various forms of technology!</t>
  </si>
  <si>
    <t>All students improved and showed mastery!</t>
  </si>
  <si>
    <t>TC went above and beyond to effectively manage classroom--had creative solutions, built relationships, consulted the CT.</t>
  </si>
  <si>
    <t>TCs ability to self evaluate will serve her well.</t>
  </si>
  <si>
    <t>Everything was accounted for and looked great!</t>
  </si>
  <si>
    <t>2019/12/09 03:10:11</t>
  </si>
  <si>
    <t>Amada Evinger</t>
  </si>
  <si>
    <t>2019/12/09 12:58:50</t>
  </si>
  <si>
    <t>Amanda Evinger</t>
  </si>
  <si>
    <t>Daniel Farris</t>
  </si>
  <si>
    <t>Jamie Shaw</t>
  </si>
  <si>
    <t>Be more prepared and specific with lesson plans.</t>
  </si>
  <si>
    <t>2019/12/09 10:50:25</t>
  </si>
  <si>
    <t>Sandra Warren</t>
  </si>
  <si>
    <t>Amanda should more thoroughly plan strategies and teaching methods.  She was adaptive in the classroom, however.</t>
  </si>
  <si>
    <t>Amanda skillfully used the various computer-oriented projectors and computers the classroom had at its disposal.</t>
  </si>
  <si>
    <t>Stretching.  Rather noisy!  Maybe get them to relax a bit before starting.  Use 4/4/4 breathing exercise to get them to relax and limit talking.  Keep them singing!  They will talk a lot if given the opportunity.  Work to gently encourage and build relationships with the classes so they will trust you and enjoy the class more.  They want you to teach them, but enjoy their presence.</t>
  </si>
  <si>
    <t>Partner songs! Good. Encourage more balanced vowels and singing with better production.  Take volunteers for SR, and maybe use intimidation.  Also, listen for low voices down the octave and encourage to sing up.  TONE PRODUCTION!  Some correction to do!  Make sure to address some voices.  If you can’t hear all of them, focus on one or two.</t>
  </si>
  <si>
    <t>Get me a concise lesson plan every time!</t>
  </si>
  <si>
    <t>2019/12/09 10:32:56</t>
  </si>
  <si>
    <t>Ashley Rhea</t>
  </si>
  <si>
    <t>Christina Johnson</t>
  </si>
  <si>
    <t>2019/12/02 08:41:13</t>
  </si>
  <si>
    <t>Brandy Sanders</t>
  </si>
  <si>
    <t>Jolie Hicks</t>
  </si>
  <si>
    <t>Gina Curtis</t>
  </si>
  <si>
    <t>Yes, she does.</t>
  </si>
  <si>
    <t>She included a detailed overview/intro. to the unit.</t>
  </si>
  <si>
    <t>Yes! Excellent.</t>
  </si>
  <si>
    <t>She made mention of details/activities that she would include if she were the primary classroom teacher with decision-making power.</t>
  </si>
  <si>
    <t>She identifies a lack of technology in the school district. she listed how "she" would use technology, as well as her students, with resources the students have (cell phones, etc.)</t>
  </si>
  <si>
    <t>Yes.</t>
  </si>
  <si>
    <t>She allows for multiples opportunities for student mastery.</t>
  </si>
  <si>
    <t>She gives students ample opportunities to make the right choices. She excels in this skill.</t>
  </si>
  <si>
    <t>She thoroughly explains about reflecting upon her practice, making suggested improvements.</t>
  </si>
  <si>
    <t>She substantially covers the list of factors! She might think about different "modeling" strategies per lesson.</t>
  </si>
  <si>
    <t>This is very well written and explained with minimal errors.</t>
  </si>
  <si>
    <t>2019/11/11 15:47:06</t>
  </si>
  <si>
    <t>Bridgette Parsons</t>
  </si>
  <si>
    <t>Vanessa Nix</t>
  </si>
  <si>
    <t>Diane Igo</t>
  </si>
  <si>
    <t>No assessments or data analysis</t>
  </si>
  <si>
    <t>Section is missing</t>
  </si>
  <si>
    <t>2019/12/09 08:27:56</t>
  </si>
  <si>
    <t>Brooke Fitzpatrick</t>
  </si>
  <si>
    <t>Dana Oliver</t>
  </si>
  <si>
    <t>Danielle Sawyer</t>
  </si>
  <si>
    <t>Multiple components discussed. Brooke has a dynamic understanding of how the various aspects are interrelated, working together to form a supportive learning environment.</t>
  </si>
  <si>
    <t>The overview is thorough, addressing career awareness skills in a multitude of manners throughout the various lessons.</t>
  </si>
  <si>
    <t>Factors both in and outside of the candidate's control are discussed. Approaches to working within constraints and resources is addressed.</t>
  </si>
  <si>
    <t>Multiple strategies engage various types of learners throughout the unit.</t>
  </si>
  <si>
    <t>Ipads and the smartboard are used with multiple digital resources to enhance instruction and support student learning.</t>
  </si>
  <si>
    <t>Multiple assessments are utilized and analyzed within data tables. Data are disaggregated by subgroups.</t>
  </si>
  <si>
    <t>Adaptations respond to student needs and align to ongoing informal and summative assessments.</t>
  </si>
  <si>
    <t>Classroom management is largely handled through positive reinforcement. Team attitudes are critical components of this classroom.</t>
  </si>
  <si>
    <t>Classroom management is recognized as an area of needed growth. Continued professional development will be helpful in this endeavor.</t>
  </si>
  <si>
    <t>All aspects addressed thoroughly.</t>
  </si>
  <si>
    <t>2019/12/03 15:10:06</t>
  </si>
  <si>
    <t>Chelsie Pankratz</t>
  </si>
  <si>
    <t>Erica Kenrick</t>
  </si>
  <si>
    <t>Mary Howl</t>
  </si>
  <si>
    <t>2019/12/15 22:13:05</t>
  </si>
  <si>
    <t>Christopher Martin</t>
  </si>
  <si>
    <t>Krystal Williams</t>
  </si>
  <si>
    <t>The format of the TWS did not follow the correct order but I was able to find all of the information throughout the piece.</t>
  </si>
  <si>
    <t>2019/12/09 08:02:48</t>
  </si>
  <si>
    <t>Dana Grubbs</t>
  </si>
  <si>
    <t>Cassandra Vaughn</t>
  </si>
  <si>
    <t>A thorough description of the contextual and cultural environment in addition to student demographics and needs is discussed.</t>
  </si>
  <si>
    <t>Essential question and standards set a clear direction for a career awareness unit. A clear understanding of how standards work together to support student learning is evident.</t>
  </si>
  <si>
    <t>Issues related to time, standards, and curriculum are explored.</t>
  </si>
  <si>
    <t>Numerous teaching strategies are used to engage various learning styles. Multiple approaches to instruction allow for independent thinking and also collaboration among peers.</t>
  </si>
  <si>
    <t>Technology applied through smart board, ipads, and audio devices to support student learning of academic standards addressed.</t>
  </si>
  <si>
    <t>Great analysis from the data set collected. The importance of integrating formative assessment in decision making is evident!!! :)</t>
  </si>
  <si>
    <t>Adaptations made for the unique needs of students, including advanced students who are ready to master academic skills beyond those required in the unit! Great job.</t>
  </si>
  <si>
    <t>Three strategies are employeed to keep all students engaged in learning. When students are engaged they are less likely to need redirection. :)</t>
  </si>
  <si>
    <t>The recommendations reveal Ms. Grubbs is open to constructive feedback and is responsive to the needs of ALL students.</t>
  </si>
  <si>
    <t>All required elements are included.</t>
  </si>
  <si>
    <t>2019/11/19 16:29:54</t>
  </si>
  <si>
    <t>Devanne Pendergrass</t>
  </si>
  <si>
    <t>Cherri Fike</t>
  </si>
  <si>
    <t>Devanne provided several details that painted an accurate and easy to understand picture of her district and classroom.</t>
  </si>
  <si>
    <t>The details of the unit were appropriate and created excitement for the unit.</t>
  </si>
  <si>
    <t>Devanne was very creative and used highly engaging strategies!</t>
  </si>
  <si>
    <t>TC based instruction and remediation off of formative scores.</t>
  </si>
  <si>
    <t>TC uses appropriate and creative strategies to illicit desired behaviors.</t>
  </si>
  <si>
    <t>TC had sound, easy to implement ideas that will make her a better educator and her students more successful.</t>
  </si>
  <si>
    <t>Followed the directions given and created plans that will keep both her and the students successful.</t>
  </si>
  <si>
    <t>2019/12/05 03:09:04</t>
  </si>
  <si>
    <t>Donna Sawyer</t>
  </si>
  <si>
    <t>Sherri Brogdon</t>
  </si>
  <si>
    <t>Hursh</t>
  </si>
  <si>
    <t>Awesome job!</t>
  </si>
  <si>
    <t>2019/12/09 11:57:12</t>
  </si>
  <si>
    <t>Elizabeth Morrison</t>
  </si>
  <si>
    <t>Sarah Billings</t>
  </si>
  <si>
    <t>Elizabeth unpacked the school A-F grade and identified the areas of need and strategies to tackle the issues.</t>
  </si>
  <si>
    <t>TC was required by the district to use a certain curriculum and guided by the CT on which unit to teach.</t>
  </si>
  <si>
    <t>Had sound ideas on how to engage students and meet the needs of different learning styles.</t>
  </si>
  <si>
    <t>TC had access to quality technology and had her students use it in various capacities.</t>
  </si>
  <si>
    <t>Each student showed growth over the unit.</t>
  </si>
  <si>
    <t>She was able to meet the needs of students in creative ways that did not single out the students with special needs.</t>
  </si>
  <si>
    <t>TC has sound ideas for an effectively managed classroom.</t>
  </si>
  <si>
    <t>Lesson plans followed correct format and are designed for both the teacher and students to be successful!</t>
  </si>
  <si>
    <t>2019/12/05 02:49:06</t>
  </si>
  <si>
    <t>Haleigh Klaus</t>
  </si>
  <si>
    <t>Fast</t>
  </si>
  <si>
    <t>2019/12/09 13:26:51</t>
  </si>
  <si>
    <t>Jacob Bailey</t>
  </si>
  <si>
    <t>Evette Meliza</t>
  </si>
  <si>
    <t>Jason Crisp</t>
  </si>
  <si>
    <t>Nice detail</t>
  </si>
  <si>
    <t>Good rationale</t>
  </si>
  <si>
    <t>Good reflection on the factors that influence instruction</t>
  </si>
  <si>
    <t>Good use of technology as appropriate</t>
  </si>
  <si>
    <t>2019/12/06 08:20:52</t>
  </si>
  <si>
    <t>Jessica Peercy</t>
  </si>
  <si>
    <t>Mike Palmer</t>
  </si>
  <si>
    <t>2019/12/09 13:54:32</t>
  </si>
  <si>
    <t>Joseph Kimberlin</t>
  </si>
  <si>
    <t>Ludy Griggs/Robert Duvall</t>
  </si>
  <si>
    <t>2019/12/09 08:35:26</t>
  </si>
  <si>
    <t>Kamry Widney</t>
  </si>
  <si>
    <t>Bailee Sossamon</t>
  </si>
  <si>
    <t>2019/12/15 22:21:34</t>
  </si>
  <si>
    <t>Kaylee Brooks</t>
  </si>
  <si>
    <t>Aimee Hartman</t>
  </si>
  <si>
    <t>2019/12/15 21:51:39</t>
  </si>
  <si>
    <t>Kelbi McSperitt</t>
  </si>
  <si>
    <t>Keisha Nix</t>
  </si>
  <si>
    <t>2019/12/15 22:04:26</t>
  </si>
  <si>
    <t>Kelsi Blue</t>
  </si>
  <si>
    <t>Dr. John Turner</t>
  </si>
  <si>
    <t>Autumn Wickett</t>
  </si>
  <si>
    <t>Shows a very good understanding of the student needs for this community. Instruction was age appropriate. Has a good grasp of the instructional, social, emotional needs of the students. Exhibited effective approaches, and strategies in addressing the activities.</t>
  </si>
  <si>
    <t>The objectives of the activities addressed Oklahoma Standards.Her set induction was very good for each of the lessons presented. The students were very attentive to what they were to learn.She focused their attention each time there was a change of activities.</t>
  </si>
  <si>
    <t>Mrs. Blue's rapport with the students is a big factor for instruction. Students were treated with respect and was attentive to their questions and responses. The lessons were interesting to the students. She took them to the Pumpkin Patch the day before and the lesson evolved around their knowledge and experiences. Timing for changing activities was good. Their interest did not lag.</t>
  </si>
  <si>
    <t>There was evidence of instructional collaboration throughout the observation (Teacher to student, student to student).Changed type of activity often enough to keep students engaged.</t>
  </si>
  <si>
    <t>Used the Smart Board when addressing concepts. Lots of interaction with the students, visually, verbally and motor.Also had the students work on computers with the assistance of an aide.</t>
  </si>
  <si>
    <t>Use of guided instruction and informal assessments  throughout the lesson. Feedback to individuals and the group. Uses the "Learning Without Tears" curriculum . Covers the modalities of learning. Observant to responses from students with positive feedback.</t>
  </si>
  <si>
    <t>Makes special  adjustments in cooperation with special education teacher.</t>
  </si>
  <si>
    <t>Shows a good understanding of the developmental activities for this age group. Also, understand their characteristics and needs. Is a very good motivator for the students. Very positive rapport between teacher and students.  Very eager to respond. Very organized. The lessons were interesting to the students and when changing from one activity to the next was orderly and prompt.</t>
  </si>
  <si>
    <t>Conducts herself in a very professional manner. Ethical behavior with students, faculty, parents and in the community.</t>
  </si>
  <si>
    <t>She follows the Effectiveness model very well.(Objectives, Anticipatory Set, Modeling, Guided Practice, Instruction/monitoring, Closure. Observed making adjustments for the autistic student.</t>
  </si>
  <si>
    <t>2019/11/06 18:55:14</t>
  </si>
  <si>
    <t>Met all five components.</t>
  </si>
  <si>
    <t>Extensive planning for instruction and knows the needs of the students. Activities progressed across curriculum. Very organized in doing so.</t>
  </si>
  <si>
    <t>Very good at interacting with this age group. Students are eager to respond to her. Activities are designed for collaboration of teacher to students and students to student.Students were attentive toward the teacher and other students.</t>
  </si>
  <si>
    <t>Had programs on the smart board where students were required to interact. Teacher directed the activities and modeled expected responses. Students also used chrome books in another activity.</t>
  </si>
  <si>
    <t>Kelsi was continually monitoring the students through the use of informal observation and feedback. Has a formal assessment that is used and data is collected for meeting objectives, and analysis for further instruction.</t>
  </si>
  <si>
    <t>Makes adaptation for autistic student.</t>
  </si>
  <si>
    <t>Classroom management is very good. I would want my own grandchildren in her class. The students were attentive, happy, respectful and engaged.</t>
  </si>
  <si>
    <t>2019/12/10 11:15:46</t>
  </si>
  <si>
    <t>Luke Kinder</t>
  </si>
  <si>
    <t>Renee Ross</t>
  </si>
  <si>
    <t>2019/12/09 08:31:37</t>
  </si>
  <si>
    <t>Malorie Holmes</t>
  </si>
  <si>
    <t>Trisha Murray</t>
  </si>
  <si>
    <t>Malorie has designed her environment with students in mind. She is knowledgable about the unique needs and backgrounds of each student and works to create an environment that meets the specific needs of those students.</t>
  </si>
  <si>
    <t>The unit overview shows an understanding of the interrelatedness of each concept being integrated. There is a clear plan for how all standards will work together to support the outcome desired.</t>
  </si>
  <si>
    <t>Contextual factors in addition to the unique needs of the students and Malorie's personal teaching desires and approaches are considered.</t>
  </si>
  <si>
    <t>The various teaching strategies and activities utilized throughout the unit result in a dynamic learning environment!</t>
  </si>
  <si>
    <t>Integration of technology is a strong suit for Malorie. She regularly engages students in active use of technology to help students meet desired learning goals.</t>
  </si>
  <si>
    <t>Data is analyzed and reviewed for various populations. Multiple types of assessments are used to monitor and respond to student learning.</t>
  </si>
  <si>
    <t>Accommodations are implemented easily and are appropriate for the unique students in her care.</t>
  </si>
  <si>
    <t>Malorie utilizes strategies and positive reinforcement to ensure students are engaged in learning and able to stay on task according to their developmental capabilities. Her use of language is encouraging and supports further appropriate decision making in her students.</t>
  </si>
  <si>
    <t>A reflective commentary shows Malorie is growing to become responsive and insightful. She has included many ideas to help her develop into the teacher she desires!</t>
  </si>
  <si>
    <t>All elements are included and help the reader understand the skills, approach, and results being sought.</t>
  </si>
  <si>
    <t>2019/11/18 18:51:01</t>
  </si>
  <si>
    <t>Marissa Flood</t>
  </si>
  <si>
    <t>Catlin</t>
  </si>
  <si>
    <t>2019/12/09 15:09:21</t>
  </si>
  <si>
    <t>Matthew Beebe</t>
  </si>
  <si>
    <t>Summer Morgan</t>
  </si>
  <si>
    <t>2019/12/09 14:24:39</t>
  </si>
  <si>
    <t>Morgan Sage-Hill</t>
  </si>
  <si>
    <t>Chasidy Catlin</t>
  </si>
  <si>
    <t>2019/12/05 09:08:41</t>
  </si>
  <si>
    <t>Ms. Cassie Smith</t>
  </si>
  <si>
    <t>Dr. Allen Boyd</t>
  </si>
  <si>
    <t>Ms. Sue Zinn</t>
  </si>
  <si>
    <t>Sophomore English/Language Arts at Blair High School.</t>
  </si>
  <si>
    <t>Literary devices found in fiction.</t>
  </si>
  <si>
    <t>Need for instruction, interests of students, and required curriculum.</t>
  </si>
  <si>
    <t>Collaborative learning, use of music, storyboards, and timeline game.</t>
  </si>
  <si>
    <t>Smartboard, Chromebook, and students' personal cellphones.</t>
  </si>
  <si>
    <t>18/20 students achieved mastery.</t>
  </si>
  <si>
    <t>Addressed the needs of a student that had an IEP. Used several universal modifications.</t>
  </si>
  <si>
    <t>Routines and rules were posted and communicated.</t>
  </si>
  <si>
    <t>All recommendations were insightful and appropriate.</t>
  </si>
  <si>
    <t>Oklahoma Academic Standards were noted earlier in the TWS, but not provided for each day's lesson.</t>
  </si>
  <si>
    <t>Excellent.</t>
  </si>
  <si>
    <t>2019/12/09 09:12:17</t>
  </si>
  <si>
    <t>Ms. Halle Pineda</t>
  </si>
  <si>
    <t>Ms. Chelsea Richardson</t>
  </si>
  <si>
    <t>Flexible seating!</t>
  </si>
  <si>
    <t>3rd grade math unit over angles.</t>
  </si>
  <si>
    <t>I observed Ms. Pineda teaching this unit.  Her students were active participants.</t>
  </si>
  <si>
    <t>She planned multiple activities in order to address the needs of multiple learning styles.</t>
  </si>
  <si>
    <t>Study Island, Smartboard, document camera...</t>
  </si>
  <si>
    <t>15/18 students achieved mastery.</t>
  </si>
  <si>
    <t>Recommendations were insightful and appropriate.</t>
  </si>
  <si>
    <t>Should include specific plans for the pre and post tests.</t>
  </si>
  <si>
    <t>2019/12/09 08:54:14</t>
  </si>
  <si>
    <t>Ms. Kendra Walker</t>
  </si>
  <si>
    <t>Ms. Desarae Simmons</t>
  </si>
  <si>
    <t>2nd Grade at Will Rogers Elementary at Burns Flat/Dill City.</t>
  </si>
  <si>
    <t>Money unit in mathematics.</t>
  </si>
  <si>
    <t>Time was the only factor that was discussed.</t>
  </si>
  <si>
    <t>Discussed strategies that were designed to meet the needs of all leaning styles.</t>
  </si>
  <si>
    <t>Smartboard. Technology is very limited in this school district.</t>
  </si>
  <si>
    <t>Student Assessment Table was provided, but the Types of Assessment Table was not.  14/17 students achieved mastery.</t>
  </si>
  <si>
    <t>Oral presentation was the only adaption that was noted.</t>
  </si>
  <si>
    <t>2019/12/09 09:39:07</t>
  </si>
  <si>
    <t>Ms. Makenzie Riddle</t>
  </si>
  <si>
    <t>Ms. Amy Beaty and Mr. Jared Cudd</t>
  </si>
  <si>
    <t>9th grade English/Language Arts at Arapaho/Butler High School.</t>
  </si>
  <si>
    <t>In order to enhance literary heritage, exposure to classic literature piece, and literary terms and ideals.</t>
  </si>
  <si>
    <t>Cooperative learning, technology, journal, and reflection.</t>
  </si>
  <si>
    <t>Chromebooks, RedCat sound amplification, and personal cellphones.</t>
  </si>
  <si>
    <t>21/21 of the students achieved mastery!</t>
  </si>
  <si>
    <t>Met the needs that were specifically noted in student's IEP.</t>
  </si>
  <si>
    <t>Routines and rules were effectively communicated.</t>
  </si>
  <si>
    <t>2019/12/09 09:26:29</t>
  </si>
  <si>
    <t>Nicholas Kendall</t>
  </si>
  <si>
    <t>Brent Bogart</t>
  </si>
  <si>
    <t>Give an overview of your plan for the unit</t>
  </si>
  <si>
    <t>instructions for auditory and tactile learners was missing</t>
  </si>
  <si>
    <t>Formative and summative assessments could be used easily be used in basketball; i.e. number of layups made out of 10 pre and post unit.   No assessments,  data table, or analysis</t>
  </si>
  <si>
    <t>TWS should include a developed Lesson Plan, not just a description of one</t>
  </si>
  <si>
    <t>2019/12/09 08:17:53</t>
  </si>
  <si>
    <t>Rilee Roberson</t>
  </si>
  <si>
    <t>Kayla Yandell</t>
  </si>
  <si>
    <t>Contextual and demographic information are considered as the classroom culture is discussed in great detail.</t>
  </si>
  <si>
    <t>The introduction clearly demonstrates an understanding of how the standards being addressed contribute to one another and provides an overview of how the standards will be addressed within the unit.</t>
  </si>
  <si>
    <t>More relevant factors influencing instructional decision making and student learning were needed.</t>
  </si>
  <si>
    <t>Multiple strategies engage students in learning through collaboration, hands-on activities, and active use of technology.</t>
  </si>
  <si>
    <t>Very well done.</t>
  </si>
  <si>
    <t>Data is analyzed and reveals mastery per varying student populations, but a more in-depth analysis is needed.</t>
  </si>
  <si>
    <t>A great understanding of how to accommodate and modify per the unique needs of the unique students is evident. Good job!</t>
  </si>
  <si>
    <t>Three approaches are discussed but I encourage you to think more deeply about whether punitive strike approaches to classroom management truly contribute the a "healthy, respectful, and supportive learning environment". There are numerous alternatives to this approach that I would be happy to discuss with you and share resources for. See books "Punished by Rewards" by Alfie Kohn and "Better than Carrots or Sticks" by Smith, Fisher, &amp; Frey. Of course, I'd also love to continue our conversations as well. I am happy to help and be a sounding board as you move into the classroom.</t>
  </si>
  <si>
    <t>Areas for improvement are discussed.</t>
  </si>
  <si>
    <t>Required elements are included.</t>
  </si>
  <si>
    <t>2019/11/20 14:47:02</t>
  </si>
  <si>
    <t>Stephanie Hendrickson</t>
  </si>
  <si>
    <t>Meggan Rother</t>
  </si>
  <si>
    <t>2019/12/05 08:57:28</t>
  </si>
  <si>
    <t>Tanner Black</t>
  </si>
  <si>
    <t>Marie Parrish</t>
  </si>
  <si>
    <t>Good rationale for teaching the unit</t>
  </si>
  <si>
    <t>Excellent reflection on the influence of the teacher's personality and beliefs on student learning</t>
  </si>
  <si>
    <t>Uses a wide variety of instructional strategies to engage students in the learning process.</t>
  </si>
  <si>
    <t>Good use of technology by teacher candidate and the students.</t>
  </si>
  <si>
    <t>Good procedures in place for a well-managed classroom</t>
  </si>
  <si>
    <t>good detail on the lessons, wide variety in instructional strategies used</t>
  </si>
  <si>
    <t>well-written reflection</t>
  </si>
  <si>
    <t>2019/12/05 10:18:28</t>
  </si>
  <si>
    <t>Tyler Tuck</t>
  </si>
  <si>
    <t>Stephanie Koper/Cory Miller</t>
  </si>
  <si>
    <t>Include all the learning modalities</t>
  </si>
  <si>
    <t>No adaptations or analysis of data</t>
  </si>
  <si>
    <t>No formal lesson plan</t>
  </si>
  <si>
    <t>2019/12/09 08:23:15</t>
  </si>
  <si>
    <t>Count</t>
  </si>
  <si>
    <t>Pct</t>
  </si>
  <si>
    <t>1. Classroom Environment and Student Demographics</t>
  </si>
  <si>
    <t>Target (2 pts.)</t>
  </si>
  <si>
    <t>Acceptable (1 pt.)</t>
  </si>
  <si>
    <t>Unacceptable (0 pts.)</t>
  </si>
  <si>
    <t>Total</t>
  </si>
  <si>
    <t>2. Introduction of Unit</t>
  </si>
  <si>
    <t>3. Factors Influencing Instruction</t>
  </si>
  <si>
    <t>4. Specific Instructional Strategies</t>
  </si>
  <si>
    <t>5. Integration of Technology into Teaching and Learning</t>
  </si>
  <si>
    <t>6. Assessments Tables &amp; Analysis of Results</t>
  </si>
  <si>
    <t>7. Adaptations for Special Populations</t>
  </si>
  <si>
    <t>8. Classroom Management</t>
  </si>
  <si>
    <t>9. Recommendations for Improvement</t>
  </si>
  <si>
    <t>10. Lesson Plan Format</t>
  </si>
  <si>
    <t>Mean of the Means</t>
  </si>
  <si>
    <t>1</t>
  </si>
  <si>
    <t>2</t>
  </si>
  <si>
    <t>3</t>
  </si>
  <si>
    <t>4</t>
  </si>
  <si>
    <t>5</t>
  </si>
  <si>
    <t>6</t>
  </si>
  <si>
    <t>7</t>
  </si>
  <si>
    <t>8</t>
  </si>
  <si>
    <t>9</t>
  </si>
  <si>
    <t>10</t>
  </si>
  <si>
    <t>11</t>
  </si>
  <si>
    <t>LL</t>
  </si>
  <si>
    <t>History</t>
  </si>
  <si>
    <t>Rebecca Shanklin</t>
  </si>
  <si>
    <t>Kandy Connor</t>
  </si>
  <si>
    <t>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</si>
</sst>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b/>
      <sz val="8"/>
      <name val="MS Sans Serif"/>
    </font>
    <font>
      <b/>
      <i/>
      <sz val="11"/>
      <name val="Calibri"/>
      <family val="2"/>
      <scheme val="minor"/>
    </font>
    <font>
      <b/>
      <sz val="11"/>
      <name val="Calibri"/>
      <family val="2"/>
      <scheme val="minor"/>
    </font>
    <font>
      <sz val="8"/>
      <color indexed="12"/>
      <name val="MS Sans Serif"/>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sz val="1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applyAlignment="0">
      <alignment vertical="top" wrapText="1"/>
      <protection locked="0"/>
    </xf>
  </cellStyleXfs>
  <cellXfs count="50">
    <xf numFmtId="0" fontId="0" fillId="0" borderId="0" xfId="0" applyAlignment="1">
      <alignment vertical="top"/>
      <protection locked="0"/>
    </xf>
    <xf numFmtId="0" fontId="0" fillId="0" borderId="0" xfId="0" applyFont="1" applyFill="1" applyAlignment="1">
      <alignment horizontal="left" vertical="top" wrapText="1"/>
      <protection locked="0"/>
    </xf>
    <xf numFmtId="0" fontId="0" fillId="0" borderId="0" xfId="0" applyFill="1" applyAlignment="1">
      <alignment horizontal="right" vertical="top" wrapText="1"/>
      <protection locked="0"/>
    </xf>
    <xf numFmtId="0" fontId="0" fillId="0" borderId="0" xfId="0" applyFill="1" applyAlignment="1">
      <alignment horizontal="center" vertical="top" wrapText="1"/>
      <protection locked="0"/>
    </xf>
    <xf numFmtId="0" fontId="0" fillId="0" borderId="0" xfId="0" applyFont="1" applyFill="1" applyAlignment="1">
      <alignment horizontal="center" vertical="top" wrapText="1"/>
      <protection locked="0"/>
    </xf>
    <xf numFmtId="0" fontId="1" fillId="0" borderId="0" xfId="0" applyFont="1" applyFill="1" applyAlignment="1">
      <alignment horizontal="left" wrapText="1"/>
      <protection locked="0"/>
    </xf>
    <xf numFmtId="0" fontId="0" fillId="0" borderId="0" xfId="0" applyFill="1" applyAlignment="1">
      <alignment horizontal="left" vertical="top" wrapText="1"/>
      <protection locked="0"/>
    </xf>
    <xf numFmtId="0" fontId="6" fillId="0" borderId="0" xfId="0" applyFont="1" applyFill="1" applyBorder="1" applyAlignment="1">
      <alignment horizontal="center" wrapText="1"/>
      <protection locked="0"/>
    </xf>
    <xf numFmtId="0" fontId="7" fillId="0" borderId="1" xfId="0" applyFont="1" applyFill="1" applyBorder="1" applyAlignment="1">
      <alignment horizontal="right" wrapText="1"/>
      <protection locked="0"/>
    </xf>
    <xf numFmtId="0" fontId="7" fillId="0" borderId="2" xfId="0" applyFont="1" applyFill="1" applyBorder="1" applyAlignment="1">
      <alignment horizontal="right" wrapText="1"/>
      <protection locked="0"/>
    </xf>
    <xf numFmtId="0" fontId="5" fillId="0" borderId="0" xfId="0" applyFont="1" applyFill="1" applyAlignment="1">
      <alignment vertical="top"/>
      <protection locked="0"/>
    </xf>
    <xf numFmtId="0" fontId="6" fillId="0" borderId="4" xfId="0" applyFont="1" applyFill="1" applyBorder="1" applyAlignment="1">
      <alignment horizontal="left" wrapText="1"/>
      <protection locked="0"/>
    </xf>
    <xf numFmtId="0" fontId="6" fillId="0" borderId="4" xfId="0" applyFont="1" applyFill="1" applyBorder="1" applyAlignment="1">
      <alignment horizontal="right" wrapText="1"/>
      <protection locked="0"/>
    </xf>
    <xf numFmtId="10" fontId="6" fillId="0" borderId="4" xfId="0" applyNumberFormat="1" applyFont="1" applyFill="1" applyBorder="1" applyAlignment="1">
      <alignment horizontal="right" wrapText="1"/>
      <protection locked="0"/>
    </xf>
    <xf numFmtId="0" fontId="7" fillId="0" borderId="6" xfId="0" applyFont="1" applyFill="1" applyBorder="1" applyAlignment="1">
      <alignment horizontal="center" wrapText="1"/>
      <protection locked="0"/>
    </xf>
    <xf numFmtId="2" fontId="7" fillId="0" borderId="1" xfId="0" applyNumberFormat="1" applyFont="1" applyFill="1" applyBorder="1" applyAlignment="1">
      <alignment horizontal="center" wrapText="1"/>
      <protection locked="0"/>
    </xf>
    <xf numFmtId="0" fontId="8" fillId="0" borderId="4" xfId="0" applyFont="1" applyFill="1" applyBorder="1" applyAlignment="1">
      <alignment horizontal="left" wrapText="1"/>
      <protection locked="0"/>
    </xf>
    <xf numFmtId="0" fontId="8" fillId="0" borderId="0" xfId="0" applyFont="1" applyFill="1" applyBorder="1" applyAlignment="1">
      <alignment horizontal="left" wrapText="1"/>
      <protection locked="0"/>
    </xf>
    <xf numFmtId="0" fontId="6" fillId="0" borderId="0" xfId="0" applyFont="1" applyFill="1" applyBorder="1" applyAlignment="1">
      <alignment horizontal="right" wrapText="1"/>
      <protection locked="0"/>
    </xf>
    <xf numFmtId="10" fontId="6" fillId="0" borderId="0" xfId="0" applyNumberFormat="1" applyFont="1" applyFill="1" applyBorder="1" applyAlignment="1">
      <alignment horizontal="right" wrapText="1"/>
      <protection locked="0"/>
    </xf>
    <xf numFmtId="0" fontId="5" fillId="0" borderId="0" xfId="0" applyFont="1" applyFill="1" applyBorder="1" applyAlignment="1">
      <alignment vertical="top"/>
      <protection locked="0"/>
    </xf>
    <xf numFmtId="2" fontId="3" fillId="0" borderId="1" xfId="0" applyNumberFormat="1" applyFont="1" applyFill="1" applyBorder="1" applyAlignment="1">
      <alignment horizontal="center" vertical="top"/>
      <protection locked="0"/>
    </xf>
    <xf numFmtId="0" fontId="9" fillId="0" borderId="0" xfId="0" applyFont="1" applyFill="1" applyAlignment="1">
      <alignment vertical="top"/>
      <protection locked="0"/>
    </xf>
    <xf numFmtId="0" fontId="0" fillId="0" borderId="0" xfId="0" applyAlignment="1">
      <alignment horizontal="center" vertical="top"/>
      <protection locked="0"/>
    </xf>
    <xf numFmtId="49" fontId="0" fillId="0" borderId="1" xfId="0" applyNumberFormat="1" applyBorder="1" applyAlignment="1">
      <alignment horizontal="left" vertical="top" wrapText="1"/>
      <protection locked="0"/>
    </xf>
    <xf numFmtId="49" fontId="0" fillId="0" borderId="1" xfId="0" applyNumberFormat="1" applyBorder="1" applyAlignment="1">
      <alignment horizontal="center" vertical="top" wrapText="1"/>
      <protection locked="0"/>
    </xf>
    <xf numFmtId="0" fontId="0" fillId="0" borderId="1" xfId="0" applyBorder="1" applyAlignment="1">
      <alignment horizontal="left" vertical="top"/>
      <protection locked="0"/>
    </xf>
    <xf numFmtId="0" fontId="0" fillId="0" borderId="1" xfId="0" applyBorder="1" applyAlignment="1" applyProtection="1">
      <alignment horizontal="center" vertical="top" wrapText="1"/>
      <protection hidden="1"/>
    </xf>
    <xf numFmtId="0" fontId="0" fillId="0" borderId="1" xfId="0" applyNumberFormat="1" applyBorder="1" applyAlignment="1">
      <alignment horizontal="center" vertical="top"/>
      <protection locked="0"/>
    </xf>
    <xf numFmtId="0" fontId="4" fillId="0" borderId="1" xfId="0" applyFont="1" applyBorder="1" applyAlignment="1">
      <alignment horizontal="left" vertical="top"/>
      <protection locked="0"/>
    </xf>
    <xf numFmtId="0" fontId="0" fillId="0" borderId="1" xfId="0" applyBorder="1" applyAlignment="1" applyProtection="1">
      <alignment horizontal="left" vertical="top" wrapText="1"/>
      <protection hidden="1"/>
    </xf>
    <xf numFmtId="0" fontId="0" fillId="0" borderId="1" xfId="0" applyFont="1" applyBorder="1" applyAlignment="1" applyProtection="1">
      <alignment horizontal="left" vertical="top" wrapText="1"/>
      <protection hidden="1"/>
    </xf>
    <xf numFmtId="0" fontId="0" fillId="0" borderId="1" xfId="0" applyBorder="1" applyAlignment="1">
      <alignment horizontal="center" vertical="top" wrapText="1"/>
      <protection locked="0"/>
    </xf>
    <xf numFmtId="0" fontId="0" fillId="0" borderId="1" xfId="0" applyBorder="1" applyAlignment="1">
      <alignment horizontal="left" vertical="top" wrapText="1"/>
      <protection locked="0"/>
    </xf>
    <xf numFmtId="0" fontId="0" fillId="0" borderId="1" xfId="0" applyBorder="1" applyAlignment="1">
      <alignment vertical="top"/>
      <protection locked="0"/>
    </xf>
    <xf numFmtId="0" fontId="0" fillId="0" borderId="1" xfId="0" applyNumberFormat="1" applyBorder="1" applyAlignment="1" applyProtection="1">
      <alignment horizontal="center" vertical="top" wrapText="1"/>
      <protection hidden="1"/>
    </xf>
    <xf numFmtId="22" fontId="0" fillId="0" borderId="1" xfId="0" applyNumberFormat="1" applyBorder="1" applyAlignment="1" applyProtection="1">
      <alignment horizontal="left" vertical="top" wrapText="1"/>
      <protection hidden="1"/>
    </xf>
    <xf numFmtId="0" fontId="0" fillId="0" borderId="1" xfId="0" applyFill="1" applyBorder="1" applyAlignment="1">
      <alignment horizontal="center" vertical="top" wrapText="1"/>
      <protection locked="0"/>
    </xf>
    <xf numFmtId="0" fontId="0" fillId="0" borderId="1" xfId="0" applyFill="1" applyBorder="1" applyAlignment="1">
      <alignment horizontal="left" vertical="top" wrapText="1"/>
      <protection locked="0"/>
    </xf>
    <xf numFmtId="49" fontId="1" fillId="0" borderId="1" xfId="0" applyNumberFormat="1" applyFont="1" applyFill="1" applyBorder="1" applyAlignment="1">
      <alignment horizontal="center" vertical="justify" wrapText="1"/>
      <protection locked="0"/>
    </xf>
    <xf numFmtId="0" fontId="1" fillId="0" borderId="1" xfId="0" applyFont="1" applyFill="1" applyBorder="1" applyAlignment="1">
      <alignment horizontal="center" vertical="justify" wrapText="1"/>
      <protection locked="0"/>
    </xf>
    <xf numFmtId="0" fontId="0" fillId="0" borderId="1" xfId="0" applyNumberFormat="1" applyFill="1" applyBorder="1" applyAlignment="1">
      <alignment horizontal="center" vertical="justify" wrapText="1"/>
      <protection locked="0"/>
    </xf>
    <xf numFmtId="2" fontId="1" fillId="0" borderId="1" xfId="0" applyNumberFormat="1" applyFont="1" applyFill="1" applyBorder="1" applyAlignment="1">
      <alignment horizontal="center" vertical="justify" wrapText="1"/>
      <protection locked="0"/>
    </xf>
    <xf numFmtId="0" fontId="0" fillId="0" borderId="1" xfId="0" applyFill="1" applyBorder="1" applyAlignment="1">
      <alignment horizontal="center" vertical="justify" wrapText="1"/>
      <protection locked="0"/>
    </xf>
    <xf numFmtId="0" fontId="3" fillId="0" borderId="1" xfId="0" applyFont="1" applyFill="1" applyBorder="1" applyAlignment="1">
      <alignment vertical="top"/>
      <protection locked="0"/>
    </xf>
    <xf numFmtId="0" fontId="0" fillId="0" borderId="1" xfId="0" applyFill="1" applyBorder="1" applyAlignment="1">
      <alignment vertical="top"/>
      <protection locked="0"/>
    </xf>
    <xf numFmtId="0" fontId="7" fillId="0" borderId="3" xfId="0" applyFont="1" applyFill="1" applyBorder="1" applyAlignment="1">
      <alignment horizontal="left" vertical="top" wrapText="1"/>
      <protection locked="0"/>
    </xf>
    <xf numFmtId="0" fontId="0" fillId="0" borderId="5" xfId="0" applyFill="1" applyBorder="1" applyAlignment="1">
      <alignment vertical="top" wrapText="1"/>
      <protection locked="0"/>
    </xf>
    <xf numFmtId="0" fontId="2" fillId="0" borderId="0" xfId="0" applyFont="1" applyFill="1" applyAlignment="1">
      <alignment horizontal="center" vertical="top" wrapText="1"/>
      <protection locked="0"/>
    </xf>
    <xf numFmtId="0" fontId="3" fillId="0" borderId="0" xfId="0" applyFont="1" applyFill="1" applyAlignment="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66"/>
  <sheetViews>
    <sheetView showGridLines="0" view="pageLayout" zoomScaleNormal="100" workbookViewId="0">
      <selection activeCell="B47" sqref="B47"/>
    </sheetView>
  </sheetViews>
  <sheetFormatPr defaultRowHeight="15" x14ac:dyDescent="0.15"/>
  <cols>
    <col min="1" max="1" width="20.83203125" style="10" customWidth="1"/>
    <col min="2" max="2" width="80.83203125" style="10" customWidth="1"/>
    <col min="3" max="3" width="7.33203125" style="10" bestFit="1" customWidth="1"/>
    <col min="4" max="4" width="10.83203125" style="10" customWidth="1"/>
    <col min="5" max="16384" width="9.33203125" style="10"/>
  </cols>
  <sheetData>
    <row r="3" spans="1:4" x14ac:dyDescent="0.15">
      <c r="B3" s="22"/>
    </row>
    <row r="5" spans="1:4" x14ac:dyDescent="0.25">
      <c r="A5" s="7"/>
      <c r="B5" s="7"/>
      <c r="C5" s="8" t="s">
        <v>302</v>
      </c>
      <c r="D5" s="9" t="s">
        <v>303</v>
      </c>
    </row>
    <row r="6" spans="1:4" ht="30" customHeight="1" x14ac:dyDescent="0.25">
      <c r="A6" s="46" t="s">
        <v>304</v>
      </c>
      <c r="B6" s="11" t="s">
        <v>305</v>
      </c>
      <c r="C6" s="12">
        <f>COUNTIF(Textual!$E$6:$E$45,2)</f>
        <v>38</v>
      </c>
      <c r="D6" s="13">
        <f>C6/$C$9</f>
        <v>0.95</v>
      </c>
    </row>
    <row r="7" spans="1:4" ht="30" customHeight="1" x14ac:dyDescent="0.25">
      <c r="A7" s="47"/>
      <c r="B7" s="11" t="s">
        <v>306</v>
      </c>
      <c r="C7" s="12">
        <f>COUNTIF(Textual!$E$6:$E$45,1)</f>
        <v>2</v>
      </c>
      <c r="D7" s="13">
        <f t="shared" ref="D7:D8" si="0">C7/$C$9</f>
        <v>0.05</v>
      </c>
    </row>
    <row r="8" spans="1:4" x14ac:dyDescent="0.25">
      <c r="A8" s="14" t="s">
        <v>1</v>
      </c>
      <c r="B8" s="11" t="s">
        <v>307</v>
      </c>
      <c r="C8" s="12">
        <f>COUNTIF(Textual!$E$6:$E$45,0)</f>
        <v>0</v>
      </c>
      <c r="D8" s="13">
        <f t="shared" si="0"/>
        <v>0</v>
      </c>
    </row>
    <row r="9" spans="1:4" x14ac:dyDescent="0.25">
      <c r="A9" s="15">
        <f>SUM(C6*2+C7*1+C8*0)/$C$9</f>
        <v>1.95</v>
      </c>
      <c r="B9" s="16" t="s">
        <v>308</v>
      </c>
      <c r="C9" s="12">
        <f>SUM(C6:C8)</f>
        <v>40</v>
      </c>
      <c r="D9" s="13">
        <f>SUM(D6:D8)</f>
        <v>1</v>
      </c>
    </row>
    <row r="10" spans="1:4" s="20" customFormat="1" x14ac:dyDescent="0.25">
      <c r="A10" s="7"/>
      <c r="B10" s="17"/>
      <c r="C10" s="18"/>
      <c r="D10" s="19"/>
    </row>
    <row r="11" spans="1:4" x14ac:dyDescent="0.25">
      <c r="A11" s="46" t="s">
        <v>309</v>
      </c>
      <c r="B11" s="11" t="s">
        <v>305</v>
      </c>
      <c r="C11" s="12">
        <f>COUNTIF(Textual!$G$6:$G$45,2)</f>
        <v>39</v>
      </c>
      <c r="D11" s="13">
        <f>C11/$C$14</f>
        <v>0.97499999999999998</v>
      </c>
    </row>
    <row r="12" spans="1:4" x14ac:dyDescent="0.25">
      <c r="A12" s="47"/>
      <c r="B12" s="11" t="s">
        <v>306</v>
      </c>
      <c r="C12" s="12">
        <f>COUNTIF(Textual!$G$6:$G$45,1)</f>
        <v>1</v>
      </c>
      <c r="D12" s="13">
        <f t="shared" ref="D12:D13" si="1">C12/$C$14</f>
        <v>2.5000000000000001E-2</v>
      </c>
    </row>
    <row r="13" spans="1:4" x14ac:dyDescent="0.25">
      <c r="A13" s="14" t="s">
        <v>1</v>
      </c>
      <c r="B13" s="11" t="s">
        <v>307</v>
      </c>
      <c r="C13" s="12">
        <f>COUNTIF(Textual!$G$6:$G$45,0)</f>
        <v>0</v>
      </c>
      <c r="D13" s="13">
        <f t="shared" si="1"/>
        <v>0</v>
      </c>
    </row>
    <row r="14" spans="1:4" x14ac:dyDescent="0.25">
      <c r="A14" s="15">
        <f>SUM(C11*2+C12*1+C13*0)/$C$14</f>
        <v>1.9750000000000001</v>
      </c>
      <c r="B14" s="16" t="s">
        <v>308</v>
      </c>
      <c r="C14" s="12">
        <f>SUM(C11:C13)</f>
        <v>40</v>
      </c>
      <c r="D14" s="13">
        <f>SUM(D11:D13)</f>
        <v>1</v>
      </c>
    </row>
    <row r="15" spans="1:4" s="20" customFormat="1" x14ac:dyDescent="0.25">
      <c r="A15" s="7"/>
      <c r="B15" s="17"/>
      <c r="C15" s="18"/>
      <c r="D15" s="19"/>
    </row>
    <row r="16" spans="1:4" ht="23.1" customHeight="1" x14ac:dyDescent="0.25">
      <c r="A16" s="46" t="s">
        <v>310</v>
      </c>
      <c r="B16" s="11" t="s">
        <v>305</v>
      </c>
      <c r="C16" s="12">
        <f>COUNTIF(Textual!$I$6:$I$45,2)</f>
        <v>37</v>
      </c>
      <c r="D16" s="13">
        <f>C16/$C$19</f>
        <v>0.92500000000000004</v>
      </c>
    </row>
    <row r="17" spans="1:4" ht="23.1" customHeight="1" x14ac:dyDescent="0.25">
      <c r="A17" s="47"/>
      <c r="B17" s="11" t="s">
        <v>306</v>
      </c>
      <c r="C17" s="12">
        <f>COUNTIF(Textual!$I$6:$I$45,1)</f>
        <v>3</v>
      </c>
      <c r="D17" s="13">
        <f t="shared" ref="D17:D18" si="2">C17/$C$19</f>
        <v>7.4999999999999997E-2</v>
      </c>
    </row>
    <row r="18" spans="1:4" x14ac:dyDescent="0.25">
      <c r="A18" s="14" t="s">
        <v>1</v>
      </c>
      <c r="B18" s="11" t="s">
        <v>307</v>
      </c>
      <c r="C18" s="12">
        <f>COUNTIF(Textual!$I$6:$I$45,0)</f>
        <v>0</v>
      </c>
      <c r="D18" s="13">
        <f t="shared" si="2"/>
        <v>0</v>
      </c>
    </row>
    <row r="19" spans="1:4" x14ac:dyDescent="0.25">
      <c r="A19" s="15">
        <f>SUM(C16*2+C17*1+C18*0)/$C$19</f>
        <v>1.925</v>
      </c>
      <c r="B19" s="16" t="s">
        <v>308</v>
      </c>
      <c r="C19" s="12">
        <f>SUM(C16:C18)</f>
        <v>40</v>
      </c>
      <c r="D19" s="13">
        <f>SUM(D16:D18)</f>
        <v>1</v>
      </c>
    </row>
    <row r="20" spans="1:4" s="20" customFormat="1" x14ac:dyDescent="0.25">
      <c r="A20" s="7"/>
      <c r="B20" s="17"/>
      <c r="C20" s="18"/>
      <c r="D20" s="19"/>
    </row>
    <row r="21" spans="1:4" ht="23.1" customHeight="1" x14ac:dyDescent="0.25">
      <c r="A21" s="46" t="s">
        <v>311</v>
      </c>
      <c r="B21" s="11" t="s">
        <v>305</v>
      </c>
      <c r="C21" s="12">
        <f>COUNTIF(Textual!K6:$K$45,2)</f>
        <v>32</v>
      </c>
      <c r="D21" s="13">
        <f>C21/$C$24</f>
        <v>0.8</v>
      </c>
    </row>
    <row r="22" spans="1:4" ht="23.1" customHeight="1" x14ac:dyDescent="0.25">
      <c r="A22" s="47"/>
      <c r="B22" s="11" t="s">
        <v>306</v>
      </c>
      <c r="C22" s="12">
        <f>COUNTIF(Textual!K7:$K$45,1)</f>
        <v>8</v>
      </c>
      <c r="D22" s="13">
        <f t="shared" ref="D22:D23" si="3">C22/$C$24</f>
        <v>0.2</v>
      </c>
    </row>
    <row r="23" spans="1:4" x14ac:dyDescent="0.25">
      <c r="A23" s="14" t="s">
        <v>1</v>
      </c>
      <c r="B23" s="11" t="s">
        <v>307</v>
      </c>
      <c r="C23" s="12">
        <f>COUNTIF(Textual!K8:$K$45,0)</f>
        <v>0</v>
      </c>
      <c r="D23" s="13">
        <f t="shared" si="3"/>
        <v>0</v>
      </c>
    </row>
    <row r="24" spans="1:4" x14ac:dyDescent="0.25">
      <c r="A24" s="15">
        <f>SUM(C21*2+C22*1+C23*0)/$C$24</f>
        <v>1.8</v>
      </c>
      <c r="B24" s="16" t="s">
        <v>308</v>
      </c>
      <c r="C24" s="12">
        <f>SUM(C21:C23)</f>
        <v>40</v>
      </c>
      <c r="D24" s="13">
        <f>SUM(D21:D23)</f>
        <v>1</v>
      </c>
    </row>
    <row r="25" spans="1:4" s="20" customFormat="1" x14ac:dyDescent="0.25">
      <c r="A25" s="7"/>
      <c r="B25" s="17"/>
      <c r="C25" s="18"/>
      <c r="D25" s="19"/>
    </row>
    <row r="26" spans="1:4" x14ac:dyDescent="0.25">
      <c r="A26" s="7"/>
      <c r="B26" s="7"/>
      <c r="C26" s="8" t="s">
        <v>302</v>
      </c>
      <c r="D26" s="9" t="s">
        <v>303</v>
      </c>
    </row>
    <row r="27" spans="1:4" ht="30" customHeight="1" x14ac:dyDescent="0.25">
      <c r="A27" s="46" t="s">
        <v>312</v>
      </c>
      <c r="B27" s="11" t="s">
        <v>305</v>
      </c>
      <c r="C27" s="12">
        <f>COUNTIF(Textual!$M$6:$M$45,2)</f>
        <v>39</v>
      </c>
      <c r="D27" s="13">
        <f>C27/$C$30</f>
        <v>0.97499999999999998</v>
      </c>
    </row>
    <row r="28" spans="1:4" ht="30" customHeight="1" x14ac:dyDescent="0.25">
      <c r="A28" s="47"/>
      <c r="B28" s="11" t="s">
        <v>306</v>
      </c>
      <c r="C28" s="12">
        <f>COUNTIF(Textual!$M$6:$M$45,1)</f>
        <v>1</v>
      </c>
      <c r="D28" s="13">
        <f t="shared" ref="D28:D29" si="4">C28/$C$30</f>
        <v>2.5000000000000001E-2</v>
      </c>
    </row>
    <row r="29" spans="1:4" x14ac:dyDescent="0.25">
      <c r="A29" s="14" t="s">
        <v>1</v>
      </c>
      <c r="B29" s="11" t="s">
        <v>307</v>
      </c>
      <c r="C29" s="12">
        <f>COUNTIF(Textual!$M$6:$M$45,0)</f>
        <v>0</v>
      </c>
      <c r="D29" s="13">
        <f t="shared" si="4"/>
        <v>0</v>
      </c>
    </row>
    <row r="30" spans="1:4" x14ac:dyDescent="0.25">
      <c r="A30" s="15">
        <f>SUM(C27*2+C28*1+C29*0)/$C$30</f>
        <v>1.9750000000000001</v>
      </c>
      <c r="B30" s="16" t="s">
        <v>308</v>
      </c>
      <c r="C30" s="12">
        <f>SUM(C27:C29)</f>
        <v>40</v>
      </c>
      <c r="D30" s="13">
        <f>SUM(D27:D29)</f>
        <v>1</v>
      </c>
    </row>
    <row r="31" spans="1:4" s="20" customFormat="1" x14ac:dyDescent="0.25">
      <c r="A31" s="7"/>
      <c r="B31" s="17"/>
      <c r="C31" s="18"/>
      <c r="D31" s="19"/>
    </row>
    <row r="32" spans="1:4" ht="23.1" customHeight="1" x14ac:dyDescent="0.25">
      <c r="A32" s="46" t="s">
        <v>313</v>
      </c>
      <c r="B32" s="11" t="s">
        <v>305</v>
      </c>
      <c r="C32" s="12">
        <f>COUNTIF(Textual!$O$6:$O$45,2)</f>
        <v>31</v>
      </c>
      <c r="D32" s="13">
        <f>C32/$C$35</f>
        <v>0.77500000000000002</v>
      </c>
    </row>
    <row r="33" spans="1:4" ht="23.1" customHeight="1" x14ac:dyDescent="0.25">
      <c r="A33" s="47"/>
      <c r="B33" s="11" t="s">
        <v>306</v>
      </c>
      <c r="C33" s="12">
        <f>COUNTIF(Textual!$O$6:$O$45,1)</f>
        <v>6</v>
      </c>
      <c r="D33" s="13">
        <f t="shared" ref="D33:D34" si="5">C33/$C$35</f>
        <v>0.15</v>
      </c>
    </row>
    <row r="34" spans="1:4" x14ac:dyDescent="0.25">
      <c r="A34" s="14" t="s">
        <v>1</v>
      </c>
      <c r="B34" s="11" t="s">
        <v>307</v>
      </c>
      <c r="C34" s="12">
        <f>COUNTIF(Textual!$O$6:$O$45,0)</f>
        <v>3</v>
      </c>
      <c r="D34" s="13">
        <f t="shared" si="5"/>
        <v>7.4999999999999997E-2</v>
      </c>
    </row>
    <row r="35" spans="1:4" x14ac:dyDescent="0.25">
      <c r="A35" s="15">
        <f>SUM(C32*2+C33*1+C34*0)/C35</f>
        <v>1.7</v>
      </c>
      <c r="B35" s="16" t="s">
        <v>308</v>
      </c>
      <c r="C35" s="12">
        <f>SUM(C32:C34)</f>
        <v>40</v>
      </c>
      <c r="D35" s="13">
        <f>SUM(D32:D34)</f>
        <v>1</v>
      </c>
    </row>
    <row r="36" spans="1:4" s="20" customFormat="1" x14ac:dyDescent="0.25">
      <c r="A36" s="7"/>
      <c r="B36" s="17"/>
      <c r="C36" s="18"/>
      <c r="D36" s="19"/>
    </row>
    <row r="37" spans="1:4" ht="23.1" customHeight="1" x14ac:dyDescent="0.25">
      <c r="A37" s="46" t="s">
        <v>314</v>
      </c>
      <c r="B37" s="11" t="s">
        <v>305</v>
      </c>
      <c r="C37" s="12">
        <f>COUNTIF(Textual!$Q$6:$Q$45,2)</f>
        <v>38</v>
      </c>
      <c r="D37" s="13">
        <f>C37/$C$40</f>
        <v>0.95</v>
      </c>
    </row>
    <row r="38" spans="1:4" ht="23.1" customHeight="1" x14ac:dyDescent="0.25">
      <c r="A38" s="47"/>
      <c r="B38" s="11" t="s">
        <v>306</v>
      </c>
      <c r="C38" s="12">
        <f>COUNTIF(Textual!$Q$6:$Q$45,1)</f>
        <v>1</v>
      </c>
      <c r="D38" s="13">
        <f t="shared" ref="D38:D39" si="6">C38/$C$40</f>
        <v>2.5000000000000001E-2</v>
      </c>
    </row>
    <row r="39" spans="1:4" x14ac:dyDescent="0.25">
      <c r="A39" s="14" t="s">
        <v>1</v>
      </c>
      <c r="B39" s="11" t="s">
        <v>307</v>
      </c>
      <c r="C39" s="12">
        <f>COUNTIF(Textual!$Q$6:$Q$45,0)</f>
        <v>1</v>
      </c>
      <c r="D39" s="13">
        <f t="shared" si="6"/>
        <v>2.5000000000000001E-2</v>
      </c>
    </row>
    <row r="40" spans="1:4" x14ac:dyDescent="0.25">
      <c r="A40" s="15">
        <f>SUM(C37*2+C38*1+C39*0)/C40</f>
        <v>1.925</v>
      </c>
      <c r="B40" s="16" t="s">
        <v>308</v>
      </c>
      <c r="C40" s="12">
        <f>SUM(C37:C39)</f>
        <v>40</v>
      </c>
      <c r="D40" s="13">
        <f>SUM(D37:D39)</f>
        <v>1</v>
      </c>
    </row>
    <row r="41" spans="1:4" s="20" customFormat="1" x14ac:dyDescent="0.25">
      <c r="A41" s="7"/>
      <c r="B41" s="17"/>
      <c r="C41" s="18"/>
      <c r="D41" s="19"/>
    </row>
    <row r="42" spans="1:4" s="20" customFormat="1" x14ac:dyDescent="0.25">
      <c r="A42" s="7"/>
      <c r="B42" s="17"/>
      <c r="C42" s="18"/>
      <c r="D42" s="19"/>
    </row>
    <row r="43" spans="1:4" s="20" customFormat="1" x14ac:dyDescent="0.25">
      <c r="A43" s="7"/>
      <c r="B43" s="17"/>
      <c r="C43" s="18"/>
      <c r="D43" s="19"/>
    </row>
    <row r="44" spans="1:4" s="20" customFormat="1" x14ac:dyDescent="0.25">
      <c r="A44" s="7"/>
      <c r="B44" s="17"/>
      <c r="C44" s="18"/>
      <c r="D44" s="19"/>
    </row>
    <row r="45" spans="1:4" x14ac:dyDescent="0.25">
      <c r="A45" s="46" t="s">
        <v>315</v>
      </c>
      <c r="B45" s="11" t="s">
        <v>305</v>
      </c>
      <c r="C45" s="12">
        <f>COUNTIF(Textual!$S$6:$S$45,2)</f>
        <v>35</v>
      </c>
      <c r="D45" s="13">
        <f>C45/$C$48</f>
        <v>0.875</v>
      </c>
    </row>
    <row r="46" spans="1:4" x14ac:dyDescent="0.25">
      <c r="A46" s="47"/>
      <c r="B46" s="11" t="s">
        <v>306</v>
      </c>
      <c r="C46" s="12">
        <f>COUNTIF(Textual!$S$6:$S$45,1)</f>
        <v>4</v>
      </c>
      <c r="D46" s="13">
        <f t="shared" ref="D46:D47" si="7">C46/$C$48</f>
        <v>0.1</v>
      </c>
    </row>
    <row r="47" spans="1:4" x14ac:dyDescent="0.25">
      <c r="A47" s="14" t="s">
        <v>1</v>
      </c>
      <c r="B47" s="11" t="s">
        <v>307</v>
      </c>
      <c r="C47" s="12">
        <f>COUNTIF(Textual!$S$6:$S$45,0)</f>
        <v>1</v>
      </c>
      <c r="D47" s="13">
        <f t="shared" si="7"/>
        <v>2.5000000000000001E-2</v>
      </c>
    </row>
    <row r="48" spans="1:4" x14ac:dyDescent="0.25">
      <c r="A48" s="15">
        <f>SUM(C45*2+C46*1+C47*0)/C48</f>
        <v>1.85</v>
      </c>
      <c r="B48" s="16" t="s">
        <v>308</v>
      </c>
      <c r="C48" s="12">
        <f>SUM(C45:C47)</f>
        <v>40</v>
      </c>
      <c r="D48" s="13">
        <f>SUM(D45:D47)</f>
        <v>1</v>
      </c>
    </row>
    <row r="49" spans="1:4" s="20" customFormat="1" x14ac:dyDescent="0.25">
      <c r="A49" s="7"/>
      <c r="B49" s="17"/>
      <c r="C49" s="18"/>
      <c r="D49" s="19"/>
    </row>
    <row r="50" spans="1:4" x14ac:dyDescent="0.25">
      <c r="A50" s="7"/>
      <c r="B50" s="7"/>
      <c r="C50" s="8" t="s">
        <v>302</v>
      </c>
      <c r="D50" s="9" t="s">
        <v>303</v>
      </c>
    </row>
    <row r="51" spans="1:4" ht="23.1" customHeight="1" x14ac:dyDescent="0.25">
      <c r="A51" s="46" t="s">
        <v>316</v>
      </c>
      <c r="B51" s="11" t="s">
        <v>305</v>
      </c>
      <c r="C51" s="12">
        <f>COUNTIF(Textual!$U$6:$U$45,2)</f>
        <v>35</v>
      </c>
      <c r="D51" s="13">
        <f>C51/$C$54</f>
        <v>0.875</v>
      </c>
    </row>
    <row r="52" spans="1:4" ht="23.1" customHeight="1" x14ac:dyDescent="0.25">
      <c r="A52" s="47"/>
      <c r="B52" s="11" t="s">
        <v>306</v>
      </c>
      <c r="C52" s="12">
        <f>COUNTIF(Textual!$U$6:$U$45,1)</f>
        <v>3</v>
      </c>
      <c r="D52" s="13">
        <f t="shared" ref="D52:D53" si="8">C52/$C$54</f>
        <v>7.4999999999999997E-2</v>
      </c>
    </row>
    <row r="53" spans="1:4" x14ac:dyDescent="0.25">
      <c r="A53" s="14" t="s">
        <v>1</v>
      </c>
      <c r="B53" s="11" t="s">
        <v>307</v>
      </c>
      <c r="C53" s="12">
        <f>COUNTIF(Textual!$U$6:$U$45,0)</f>
        <v>2</v>
      </c>
      <c r="D53" s="13">
        <f t="shared" si="8"/>
        <v>0.05</v>
      </c>
    </row>
    <row r="54" spans="1:4" x14ac:dyDescent="0.25">
      <c r="A54" s="15">
        <f>SUM(C51*2+C52*1+C53*0)/C54</f>
        <v>1.825</v>
      </c>
      <c r="B54" s="16" t="s">
        <v>308</v>
      </c>
      <c r="C54" s="12">
        <f>SUM(C51:C53)</f>
        <v>40</v>
      </c>
      <c r="D54" s="13">
        <v>1</v>
      </c>
    </row>
    <row r="55" spans="1:4" s="20" customFormat="1" x14ac:dyDescent="0.25">
      <c r="A55" s="7"/>
      <c r="B55" s="17"/>
      <c r="C55" s="18"/>
      <c r="D55" s="19"/>
    </row>
    <row r="56" spans="1:4" x14ac:dyDescent="0.25">
      <c r="A56" s="46" t="s">
        <v>317</v>
      </c>
      <c r="B56" s="11" t="s">
        <v>305</v>
      </c>
      <c r="C56" s="12">
        <f>COUNTIF(Textual!$W$6:$W$45,2)</f>
        <v>33</v>
      </c>
      <c r="D56" s="13">
        <f>C56/$C$59</f>
        <v>0.82499999999999996</v>
      </c>
    </row>
    <row r="57" spans="1:4" x14ac:dyDescent="0.25">
      <c r="A57" s="47"/>
      <c r="B57" s="11" t="s">
        <v>306</v>
      </c>
      <c r="C57" s="12">
        <f>COUNTIF(Textual!$W$6:$W$45,1)</f>
        <v>5</v>
      </c>
      <c r="D57" s="13">
        <f t="shared" ref="D57:D58" si="9">C57/$C$59</f>
        <v>0.125</v>
      </c>
    </row>
    <row r="58" spans="1:4" x14ac:dyDescent="0.25">
      <c r="A58" s="14" t="s">
        <v>1</v>
      </c>
      <c r="B58" s="11" t="s">
        <v>307</v>
      </c>
      <c r="C58" s="12">
        <f>COUNTIF(Textual!$W$6:$W$45,0)</f>
        <v>2</v>
      </c>
      <c r="D58" s="13">
        <f t="shared" si="9"/>
        <v>0.05</v>
      </c>
    </row>
    <row r="59" spans="1:4" x14ac:dyDescent="0.25">
      <c r="A59" s="15">
        <f>SUM(C56*2+C57*1+C58*0)/C59</f>
        <v>1.7749999999999999</v>
      </c>
      <c r="B59" s="16" t="s">
        <v>308</v>
      </c>
      <c r="C59" s="12">
        <f>SUM(C56:C58)</f>
        <v>40</v>
      </c>
      <c r="D59" s="13">
        <f>SUM(D56:D58)</f>
        <v>1</v>
      </c>
    </row>
    <row r="60" spans="1:4" s="20" customFormat="1" x14ac:dyDescent="0.25">
      <c r="A60" s="7"/>
      <c r="B60" s="17"/>
      <c r="C60" s="18"/>
      <c r="D60" s="19"/>
    </row>
    <row r="61" spans="1:4" ht="23.1" customHeight="1" x14ac:dyDescent="0.25">
      <c r="A61" s="46" t="s">
        <v>23</v>
      </c>
      <c r="B61" s="11" t="s">
        <v>305</v>
      </c>
      <c r="C61" s="12">
        <f>COUNTIF(Textual!$Y$6:$Y$45,2)</f>
        <v>39</v>
      </c>
      <c r="D61" s="13">
        <f>C61/$C$64</f>
        <v>0.97499999999999998</v>
      </c>
    </row>
    <row r="62" spans="1:4" ht="23.1" customHeight="1" x14ac:dyDescent="0.25">
      <c r="A62" s="47"/>
      <c r="B62" s="11" t="s">
        <v>306</v>
      </c>
      <c r="C62" s="12">
        <f>COUNTIF(Textual!$Y$6:$Y$45,1)</f>
        <v>1</v>
      </c>
      <c r="D62" s="13">
        <f t="shared" ref="D62:D63" si="10">C62/$C$64</f>
        <v>2.5000000000000001E-2</v>
      </c>
    </row>
    <row r="63" spans="1:4" x14ac:dyDescent="0.25">
      <c r="A63" s="14" t="s">
        <v>1</v>
      </c>
      <c r="B63" s="11" t="s">
        <v>307</v>
      </c>
      <c r="C63" s="12">
        <f>COUNTIF(Textual!$Y$6:$Y$45,10)</f>
        <v>0</v>
      </c>
      <c r="D63" s="13">
        <f t="shared" si="10"/>
        <v>0</v>
      </c>
    </row>
    <row r="64" spans="1:4" x14ac:dyDescent="0.25">
      <c r="A64" s="15">
        <f>SUM(C61*2+C62*1+C63*0)/C64</f>
        <v>1.9750000000000001</v>
      </c>
      <c r="B64" s="16" t="s">
        <v>308</v>
      </c>
      <c r="C64" s="12">
        <f>SUM(C61:C63)</f>
        <v>40</v>
      </c>
      <c r="D64" s="13">
        <f>SUM(D61:D63)</f>
        <v>1</v>
      </c>
    </row>
    <row r="66" spans="1:4" x14ac:dyDescent="0.15">
      <c r="A66" s="21">
        <f>AVERAGE(A9,A14,A19,A24,A30,A35,A40,A48,A54,A59,A64)</f>
        <v>1.8795454545454546</v>
      </c>
      <c r="B66" s="44" t="s">
        <v>318</v>
      </c>
      <c r="C66" s="45"/>
      <c r="D66" s="45"/>
    </row>
  </sheetData>
  <sheetProtection sheet="1" objects="1" scenarios="1"/>
  <mergeCells count="12">
    <mergeCell ref="A6:A7"/>
    <mergeCell ref="A11:A12"/>
    <mergeCell ref="A51:A52"/>
    <mergeCell ref="A56:A57"/>
    <mergeCell ref="A61:A62"/>
    <mergeCell ref="B66:D66"/>
    <mergeCell ref="A16:A17"/>
    <mergeCell ref="A21:A22"/>
    <mergeCell ref="A27:A28"/>
    <mergeCell ref="A32:A33"/>
    <mergeCell ref="A37:A38"/>
    <mergeCell ref="A45:A46"/>
  </mergeCells>
  <printOptions horizontalCentered="1"/>
  <pageMargins left="0.5" right="0.5" top="0.5" bottom="0.5" header="0.3" footer="0.3"/>
  <pageSetup orientation="portrait" r:id="rId1"/>
  <headerFooter>
    <oddHeader>&amp;C&amp;"Arial,Bold"&amp;11SOUTHWESTERN OKLAHOMA STATE UNIVERITY
EVALUATION OF TEACHER CANDIDATE
&amp;"Arial,Bold Italic"Teacher Work Sample, Cumulative&amp;"Arial,Bold"
Fall 2019</oddHeader>
  </headerFooter>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C45"/>
  <sheetViews>
    <sheetView showGridLines="0" view="pageLayout" topLeftCell="D1" zoomScaleNormal="100" workbookViewId="0">
      <selection activeCell="T19" sqref="T19"/>
    </sheetView>
  </sheetViews>
  <sheetFormatPr defaultRowHeight="10.5" x14ac:dyDescent="0.15"/>
  <cols>
    <col min="5" max="5" width="9.33203125" style="23"/>
    <col min="7" max="7" width="9.33203125" style="23"/>
    <col min="9" max="9" width="9.33203125" style="23"/>
    <col min="11" max="11" width="9.33203125" style="23"/>
    <col min="13" max="13" width="9.33203125" style="23"/>
    <col min="15" max="15" width="9.33203125" style="23"/>
    <col min="17" max="17" width="9.33203125" style="23"/>
    <col min="19" max="19" width="9.33203125" style="23"/>
    <col min="21" max="21" width="9.33203125" style="23"/>
    <col min="23" max="23" width="9.33203125" style="23"/>
    <col min="25" max="25" width="9.33203125" style="23"/>
    <col min="27" max="27" width="18.6640625" bestFit="1" customWidth="1"/>
  </cols>
  <sheetData>
    <row r="5" spans="1:29" s="26" customFormat="1" ht="80.25" customHeight="1" x14ac:dyDescent="0.15">
      <c r="A5" s="24" t="s">
        <v>302</v>
      </c>
      <c r="B5" s="24" t="s">
        <v>9</v>
      </c>
      <c r="C5" s="24" t="s">
        <v>10</v>
      </c>
      <c r="D5" s="24" t="s">
        <v>11</v>
      </c>
      <c r="E5" s="25" t="s">
        <v>12</v>
      </c>
      <c r="F5" s="24" t="s">
        <v>13</v>
      </c>
      <c r="G5" s="25" t="s">
        <v>14</v>
      </c>
      <c r="H5" s="24" t="s">
        <v>13</v>
      </c>
      <c r="I5" s="25" t="s">
        <v>15</v>
      </c>
      <c r="J5" s="24" t="s">
        <v>13</v>
      </c>
      <c r="K5" s="25" t="s">
        <v>16</v>
      </c>
      <c r="L5" s="24" t="s">
        <v>13</v>
      </c>
      <c r="M5" s="25" t="s">
        <v>17</v>
      </c>
      <c r="N5" s="24" t="s">
        <v>13</v>
      </c>
      <c r="O5" s="25" t="s">
        <v>18</v>
      </c>
      <c r="P5" s="24" t="s">
        <v>13</v>
      </c>
      <c r="Q5" s="25" t="s">
        <v>19</v>
      </c>
      <c r="R5" s="24" t="s">
        <v>13</v>
      </c>
      <c r="S5" s="25" t="s">
        <v>20</v>
      </c>
      <c r="T5" s="24" t="s">
        <v>13</v>
      </c>
      <c r="U5" s="25" t="s">
        <v>21</v>
      </c>
      <c r="V5" s="24" t="s">
        <v>13</v>
      </c>
      <c r="W5" s="25" t="s">
        <v>22</v>
      </c>
      <c r="X5" s="24" t="s">
        <v>13</v>
      </c>
      <c r="Y5" s="25" t="s">
        <v>23</v>
      </c>
      <c r="Z5" s="24" t="s">
        <v>13</v>
      </c>
      <c r="AA5" s="24" t="s">
        <v>24</v>
      </c>
      <c r="AC5" s="26" t="s">
        <v>334</v>
      </c>
    </row>
    <row r="6" spans="1:29" s="30" customFormat="1" x14ac:dyDescent="0.15">
      <c r="A6" s="27">
        <v>1</v>
      </c>
      <c r="B6" s="26" t="s">
        <v>59</v>
      </c>
      <c r="C6" s="26" t="s">
        <v>31</v>
      </c>
      <c r="D6" s="26" t="s">
        <v>60</v>
      </c>
      <c r="E6" s="28">
        <v>2</v>
      </c>
      <c r="F6" s="26" t="s">
        <v>28</v>
      </c>
      <c r="G6" s="28">
        <v>2</v>
      </c>
      <c r="H6" s="26" t="s">
        <v>28</v>
      </c>
      <c r="I6" s="28">
        <v>2</v>
      </c>
      <c r="J6" s="26" t="s">
        <v>28</v>
      </c>
      <c r="K6" s="28">
        <v>2</v>
      </c>
      <c r="L6" s="26" t="s">
        <v>28</v>
      </c>
      <c r="M6" s="28">
        <v>2</v>
      </c>
      <c r="N6" s="26" t="s">
        <v>28</v>
      </c>
      <c r="O6" s="28">
        <v>2</v>
      </c>
      <c r="P6" s="26" t="s">
        <v>28</v>
      </c>
      <c r="Q6" s="28">
        <v>2</v>
      </c>
      <c r="R6" s="26" t="s">
        <v>28</v>
      </c>
      <c r="S6" s="28">
        <v>2</v>
      </c>
      <c r="T6" s="26" t="s">
        <v>28</v>
      </c>
      <c r="U6" s="28">
        <v>2</v>
      </c>
      <c r="V6" s="26" t="s">
        <v>28</v>
      </c>
      <c r="W6" s="28">
        <v>2</v>
      </c>
      <c r="X6" s="26" t="s">
        <v>28</v>
      </c>
      <c r="Y6" s="28">
        <v>2</v>
      </c>
      <c r="Z6" s="26" t="s">
        <v>28</v>
      </c>
      <c r="AA6" s="29" t="s">
        <v>61</v>
      </c>
      <c r="AC6" s="30" t="s">
        <v>5</v>
      </c>
    </row>
    <row r="7" spans="1:29" s="30" customFormat="1" x14ac:dyDescent="0.15">
      <c r="A7" s="27">
        <v>2</v>
      </c>
      <c r="B7" s="26" t="s">
        <v>83</v>
      </c>
      <c r="C7" s="26" t="s">
        <v>84</v>
      </c>
      <c r="D7" s="26" t="s">
        <v>85</v>
      </c>
      <c r="E7" s="28">
        <v>2</v>
      </c>
      <c r="F7" s="26" t="s">
        <v>86</v>
      </c>
      <c r="G7" s="28">
        <v>2</v>
      </c>
      <c r="H7" s="26" t="s">
        <v>87</v>
      </c>
      <c r="I7" s="28">
        <v>2</v>
      </c>
      <c r="J7" s="26" t="s">
        <v>88</v>
      </c>
      <c r="K7" s="28">
        <v>2</v>
      </c>
      <c r="L7" s="26" t="s">
        <v>89</v>
      </c>
      <c r="M7" s="28">
        <v>2</v>
      </c>
      <c r="N7" s="26" t="s">
        <v>90</v>
      </c>
      <c r="O7" s="28">
        <v>1</v>
      </c>
      <c r="P7" s="26" t="s">
        <v>91</v>
      </c>
      <c r="Q7" s="28">
        <v>2</v>
      </c>
      <c r="R7" s="26" t="s">
        <v>92</v>
      </c>
      <c r="S7" s="28">
        <v>1</v>
      </c>
      <c r="T7" s="26" t="s">
        <v>93</v>
      </c>
      <c r="U7" s="28">
        <v>1</v>
      </c>
      <c r="V7" s="26" t="s">
        <v>94</v>
      </c>
      <c r="W7" s="28">
        <v>2</v>
      </c>
      <c r="X7" s="26" t="s">
        <v>95</v>
      </c>
      <c r="Y7" s="28">
        <v>2</v>
      </c>
      <c r="Z7" s="26" t="s">
        <v>28</v>
      </c>
      <c r="AA7" s="29" t="s">
        <v>96</v>
      </c>
      <c r="AC7" s="30" t="s">
        <v>5</v>
      </c>
    </row>
    <row r="8" spans="1:29" s="30" customFormat="1" x14ac:dyDescent="0.15">
      <c r="A8" s="27">
        <v>3</v>
      </c>
      <c r="B8" s="26" t="s">
        <v>105</v>
      </c>
      <c r="C8" s="26" t="s">
        <v>84</v>
      </c>
      <c r="D8" s="26" t="s">
        <v>106</v>
      </c>
      <c r="E8" s="28">
        <v>2</v>
      </c>
      <c r="F8" s="26" t="s">
        <v>107</v>
      </c>
      <c r="G8" s="28">
        <v>2</v>
      </c>
      <c r="H8" s="26" t="s">
        <v>108</v>
      </c>
      <c r="I8" s="28">
        <v>2</v>
      </c>
      <c r="J8" s="26" t="s">
        <v>109</v>
      </c>
      <c r="K8" s="28">
        <v>2</v>
      </c>
      <c r="L8" s="26" t="s">
        <v>110</v>
      </c>
      <c r="M8" s="28">
        <v>2</v>
      </c>
      <c r="N8" s="26" t="s">
        <v>111</v>
      </c>
      <c r="O8" s="28">
        <v>2</v>
      </c>
      <c r="P8" s="26" t="s">
        <v>112</v>
      </c>
      <c r="Q8" s="28">
        <v>2</v>
      </c>
      <c r="R8" s="26" t="s">
        <v>113</v>
      </c>
      <c r="S8" s="28">
        <v>2</v>
      </c>
      <c r="T8" s="26" t="s">
        <v>114</v>
      </c>
      <c r="U8" s="28">
        <v>2</v>
      </c>
      <c r="V8" s="26" t="s">
        <v>115</v>
      </c>
      <c r="W8" s="28">
        <v>2</v>
      </c>
      <c r="X8" s="26" t="s">
        <v>116</v>
      </c>
      <c r="Y8" s="28">
        <v>2</v>
      </c>
      <c r="Z8" s="26" t="s">
        <v>28</v>
      </c>
      <c r="AA8" s="29" t="s">
        <v>117</v>
      </c>
      <c r="AC8" s="30" t="s">
        <v>5</v>
      </c>
    </row>
    <row r="9" spans="1:29" s="30" customFormat="1" x14ac:dyDescent="0.15">
      <c r="A9" s="27">
        <v>4</v>
      </c>
      <c r="B9" s="26" t="s">
        <v>118</v>
      </c>
      <c r="C9" s="26" t="s">
        <v>35</v>
      </c>
      <c r="D9" s="26" t="s">
        <v>119</v>
      </c>
      <c r="E9" s="28">
        <v>2</v>
      </c>
      <c r="F9" s="26" t="s">
        <v>120</v>
      </c>
      <c r="G9" s="28">
        <v>2</v>
      </c>
      <c r="H9" s="26" t="s">
        <v>121</v>
      </c>
      <c r="I9" s="28">
        <v>2</v>
      </c>
      <c r="J9" s="26" t="s">
        <v>28</v>
      </c>
      <c r="K9" s="28">
        <v>2</v>
      </c>
      <c r="L9" s="26" t="s">
        <v>122</v>
      </c>
      <c r="M9" s="28">
        <v>2</v>
      </c>
      <c r="N9" s="26" t="s">
        <v>28</v>
      </c>
      <c r="O9" s="28">
        <v>2</v>
      </c>
      <c r="P9" s="26" t="s">
        <v>123</v>
      </c>
      <c r="Q9" s="28">
        <v>2</v>
      </c>
      <c r="R9" s="26" t="s">
        <v>28</v>
      </c>
      <c r="S9" s="28">
        <v>2</v>
      </c>
      <c r="T9" s="26" t="s">
        <v>124</v>
      </c>
      <c r="U9" s="28">
        <v>2</v>
      </c>
      <c r="V9" s="26" t="s">
        <v>125</v>
      </c>
      <c r="W9" s="28">
        <v>2</v>
      </c>
      <c r="X9" s="26" t="s">
        <v>126</v>
      </c>
      <c r="Y9" s="28">
        <v>2</v>
      </c>
      <c r="Z9" s="26" t="s">
        <v>28</v>
      </c>
      <c r="AA9" s="29" t="s">
        <v>127</v>
      </c>
      <c r="AC9" s="30" t="s">
        <v>5</v>
      </c>
    </row>
    <row r="10" spans="1:29" s="30" customFormat="1" x14ac:dyDescent="0.15">
      <c r="A10" s="27">
        <v>5</v>
      </c>
      <c r="B10" s="26" t="s">
        <v>170</v>
      </c>
      <c r="C10" s="26" t="s">
        <v>171</v>
      </c>
      <c r="D10" s="26" t="s">
        <v>172</v>
      </c>
      <c r="E10" s="28">
        <v>2</v>
      </c>
      <c r="F10" s="26" t="s">
        <v>173</v>
      </c>
      <c r="G10" s="28">
        <v>2</v>
      </c>
      <c r="H10" s="26" t="s">
        <v>174</v>
      </c>
      <c r="I10" s="28">
        <v>2</v>
      </c>
      <c r="J10" s="26" t="s">
        <v>175</v>
      </c>
      <c r="K10" s="28">
        <v>2</v>
      </c>
      <c r="L10" s="26" t="s">
        <v>176</v>
      </c>
      <c r="M10" s="28">
        <v>2</v>
      </c>
      <c r="N10" s="26" t="s">
        <v>177</v>
      </c>
      <c r="O10" s="28">
        <v>2</v>
      </c>
      <c r="P10" s="26" t="s">
        <v>178</v>
      </c>
      <c r="Q10" s="28">
        <v>2</v>
      </c>
      <c r="R10" s="26" t="s">
        <v>179</v>
      </c>
      <c r="S10" s="28">
        <v>2</v>
      </c>
      <c r="T10" s="26" t="s">
        <v>180</v>
      </c>
      <c r="U10" s="28">
        <v>2</v>
      </c>
      <c r="V10" s="26" t="s">
        <v>181</v>
      </c>
      <c r="W10" s="28">
        <v>2</v>
      </c>
      <c r="X10" s="26" t="s">
        <v>182</v>
      </c>
      <c r="Y10" s="28">
        <v>2</v>
      </c>
      <c r="Z10" s="26" t="s">
        <v>28</v>
      </c>
      <c r="AA10" s="29" t="s">
        <v>183</v>
      </c>
      <c r="AC10" s="30" t="s">
        <v>5</v>
      </c>
    </row>
    <row r="11" spans="1:29" s="30" customFormat="1" x14ac:dyDescent="0.15">
      <c r="A11" s="27">
        <v>6</v>
      </c>
      <c r="B11" s="26" t="s">
        <v>170</v>
      </c>
      <c r="C11" s="26" t="s">
        <v>171</v>
      </c>
      <c r="D11" s="26" t="s">
        <v>172</v>
      </c>
      <c r="E11" s="28">
        <v>2</v>
      </c>
      <c r="F11" s="26" t="s">
        <v>184</v>
      </c>
      <c r="G11" s="28">
        <v>2</v>
      </c>
      <c r="H11" s="26" t="s">
        <v>185</v>
      </c>
      <c r="I11" s="28">
        <v>2</v>
      </c>
      <c r="J11" s="26" t="s">
        <v>28</v>
      </c>
      <c r="K11" s="28">
        <v>2</v>
      </c>
      <c r="L11" s="26" t="s">
        <v>186</v>
      </c>
      <c r="M11" s="28">
        <v>2</v>
      </c>
      <c r="N11" s="26" t="s">
        <v>187</v>
      </c>
      <c r="O11" s="28">
        <v>2</v>
      </c>
      <c r="P11" s="26" t="s">
        <v>188</v>
      </c>
      <c r="Q11" s="28">
        <v>2</v>
      </c>
      <c r="R11" s="26" t="s">
        <v>189</v>
      </c>
      <c r="S11" s="28">
        <v>2</v>
      </c>
      <c r="T11" s="26" t="s">
        <v>190</v>
      </c>
      <c r="U11" s="28">
        <v>2</v>
      </c>
      <c r="V11" s="26" t="s">
        <v>28</v>
      </c>
      <c r="W11" s="28">
        <v>2</v>
      </c>
      <c r="X11" s="26" t="s">
        <v>28</v>
      </c>
      <c r="Y11" s="28">
        <v>2</v>
      </c>
      <c r="Z11" s="26" t="s">
        <v>28</v>
      </c>
      <c r="AA11" s="29" t="s">
        <v>191</v>
      </c>
      <c r="AC11" s="30" t="s">
        <v>5</v>
      </c>
    </row>
    <row r="12" spans="1:29" s="30" customFormat="1" x14ac:dyDescent="0.15">
      <c r="A12" s="27">
        <v>7</v>
      </c>
      <c r="B12" s="26" t="s">
        <v>195</v>
      </c>
      <c r="C12" s="26" t="s">
        <v>84</v>
      </c>
      <c r="D12" s="26" t="s">
        <v>196</v>
      </c>
      <c r="E12" s="28">
        <v>2</v>
      </c>
      <c r="F12" s="26" t="s">
        <v>197</v>
      </c>
      <c r="G12" s="28">
        <v>2</v>
      </c>
      <c r="H12" s="26" t="s">
        <v>198</v>
      </c>
      <c r="I12" s="28">
        <v>2</v>
      </c>
      <c r="J12" s="26" t="s">
        <v>199</v>
      </c>
      <c r="K12" s="28">
        <v>2</v>
      </c>
      <c r="L12" s="26" t="s">
        <v>200</v>
      </c>
      <c r="M12" s="28">
        <v>2</v>
      </c>
      <c r="N12" s="26" t="s">
        <v>201</v>
      </c>
      <c r="O12" s="28">
        <v>1</v>
      </c>
      <c r="P12" s="26" t="s">
        <v>202</v>
      </c>
      <c r="Q12" s="28">
        <v>2</v>
      </c>
      <c r="R12" s="26" t="s">
        <v>203</v>
      </c>
      <c r="S12" s="28">
        <v>2</v>
      </c>
      <c r="T12" s="26" t="s">
        <v>204</v>
      </c>
      <c r="U12" s="28">
        <v>2</v>
      </c>
      <c r="V12" s="26" t="s">
        <v>205</v>
      </c>
      <c r="W12" s="28">
        <v>2</v>
      </c>
      <c r="X12" s="26" t="s">
        <v>206</v>
      </c>
      <c r="Y12" s="28">
        <v>2</v>
      </c>
      <c r="Z12" s="26" t="s">
        <v>28</v>
      </c>
      <c r="AA12" s="29" t="s">
        <v>207</v>
      </c>
      <c r="AC12" s="30" t="s">
        <v>5</v>
      </c>
    </row>
    <row r="13" spans="1:29" s="31" customFormat="1" x14ac:dyDescent="0.15">
      <c r="A13" s="27">
        <v>8</v>
      </c>
      <c r="B13" s="26" t="s">
        <v>243</v>
      </c>
      <c r="C13" s="26" t="s">
        <v>218</v>
      </c>
      <c r="D13" s="26" t="s">
        <v>244</v>
      </c>
      <c r="E13" s="28">
        <v>2</v>
      </c>
      <c r="F13" s="26" t="s">
        <v>245</v>
      </c>
      <c r="G13" s="28">
        <v>2</v>
      </c>
      <c r="H13" s="26" t="s">
        <v>246</v>
      </c>
      <c r="I13" s="28">
        <v>1</v>
      </c>
      <c r="J13" s="26" t="s">
        <v>247</v>
      </c>
      <c r="K13" s="28">
        <v>2</v>
      </c>
      <c r="L13" s="26" t="s">
        <v>248</v>
      </c>
      <c r="M13" s="28">
        <v>2</v>
      </c>
      <c r="N13" s="26" t="s">
        <v>249</v>
      </c>
      <c r="O13" s="28">
        <v>1</v>
      </c>
      <c r="P13" s="26" t="s">
        <v>250</v>
      </c>
      <c r="Q13" s="28">
        <v>1</v>
      </c>
      <c r="R13" s="26" t="s">
        <v>251</v>
      </c>
      <c r="S13" s="28">
        <v>2</v>
      </c>
      <c r="T13" s="26" t="s">
        <v>28</v>
      </c>
      <c r="U13" s="28">
        <v>2</v>
      </c>
      <c r="V13" s="26" t="s">
        <v>240</v>
      </c>
      <c r="W13" s="28">
        <v>2</v>
      </c>
      <c r="X13" s="26" t="s">
        <v>28</v>
      </c>
      <c r="Y13" s="28">
        <v>2</v>
      </c>
      <c r="Z13" s="26" t="s">
        <v>28</v>
      </c>
      <c r="AA13" s="29" t="s">
        <v>252</v>
      </c>
      <c r="AC13" s="30" t="s">
        <v>5</v>
      </c>
    </row>
    <row r="14" spans="1:29" s="31" customFormat="1" x14ac:dyDescent="0.15">
      <c r="A14" s="27">
        <v>9</v>
      </c>
      <c r="B14" s="26" t="s">
        <v>270</v>
      </c>
      <c r="C14" s="26" t="s">
        <v>84</v>
      </c>
      <c r="D14" s="26" t="s">
        <v>271</v>
      </c>
      <c r="E14" s="28">
        <v>2</v>
      </c>
      <c r="F14" s="26" t="s">
        <v>272</v>
      </c>
      <c r="G14" s="28">
        <v>2</v>
      </c>
      <c r="H14" s="26" t="s">
        <v>273</v>
      </c>
      <c r="I14" s="28">
        <v>1</v>
      </c>
      <c r="J14" s="26" t="s">
        <v>274</v>
      </c>
      <c r="K14" s="28">
        <v>2</v>
      </c>
      <c r="L14" s="26" t="s">
        <v>275</v>
      </c>
      <c r="M14" s="28">
        <v>2</v>
      </c>
      <c r="N14" s="26" t="s">
        <v>276</v>
      </c>
      <c r="O14" s="28">
        <v>1</v>
      </c>
      <c r="P14" s="26" t="s">
        <v>277</v>
      </c>
      <c r="Q14" s="28">
        <v>2</v>
      </c>
      <c r="R14" s="26" t="s">
        <v>278</v>
      </c>
      <c r="S14" s="28">
        <v>1</v>
      </c>
      <c r="T14" s="26" t="s">
        <v>279</v>
      </c>
      <c r="U14" s="28">
        <v>1</v>
      </c>
      <c r="V14" s="26" t="s">
        <v>280</v>
      </c>
      <c r="W14" s="28">
        <v>2</v>
      </c>
      <c r="X14" s="26" t="s">
        <v>281</v>
      </c>
      <c r="Y14" s="28">
        <v>2</v>
      </c>
      <c r="Z14" s="26" t="s">
        <v>28</v>
      </c>
      <c r="AA14" s="29" t="s">
        <v>282</v>
      </c>
      <c r="AC14" s="30" t="s">
        <v>5</v>
      </c>
    </row>
    <row r="15" spans="1:29" s="30" customFormat="1" x14ac:dyDescent="0.15">
      <c r="A15" s="27">
        <v>1</v>
      </c>
      <c r="B15" s="26" t="s">
        <v>30</v>
      </c>
      <c r="C15" s="26" t="s">
        <v>31</v>
      </c>
      <c r="D15" s="26" t="s">
        <v>32</v>
      </c>
      <c r="E15" s="28">
        <v>2</v>
      </c>
      <c r="F15" s="26" t="s">
        <v>28</v>
      </c>
      <c r="G15" s="28">
        <v>2</v>
      </c>
      <c r="H15" s="26" t="s">
        <v>28</v>
      </c>
      <c r="I15" s="28">
        <v>2</v>
      </c>
      <c r="J15" s="26" t="s">
        <v>28</v>
      </c>
      <c r="K15" s="28">
        <v>2</v>
      </c>
      <c r="L15" s="26" t="s">
        <v>28</v>
      </c>
      <c r="M15" s="28">
        <v>2</v>
      </c>
      <c r="N15" s="26" t="s">
        <v>28</v>
      </c>
      <c r="O15" s="28">
        <v>2</v>
      </c>
      <c r="P15" s="26" t="s">
        <v>28</v>
      </c>
      <c r="Q15" s="28">
        <v>2</v>
      </c>
      <c r="R15" s="26" t="s">
        <v>28</v>
      </c>
      <c r="S15" s="28">
        <v>2</v>
      </c>
      <c r="T15" s="26" t="s">
        <v>28</v>
      </c>
      <c r="U15" s="28">
        <v>2</v>
      </c>
      <c r="V15" s="26" t="s">
        <v>28</v>
      </c>
      <c r="W15" s="28">
        <v>2</v>
      </c>
      <c r="X15" s="26" t="s">
        <v>28</v>
      </c>
      <c r="Y15" s="28">
        <v>2</v>
      </c>
      <c r="Z15" s="26" t="s">
        <v>28</v>
      </c>
      <c r="AA15" s="29" t="s">
        <v>33</v>
      </c>
      <c r="AC15" s="30" t="s">
        <v>6</v>
      </c>
    </row>
    <row r="16" spans="1:29" s="30" customFormat="1" x14ac:dyDescent="0.15">
      <c r="A16" s="27">
        <v>2</v>
      </c>
      <c r="B16" s="26" t="s">
        <v>34</v>
      </c>
      <c r="C16" s="26" t="s">
        <v>35</v>
      </c>
      <c r="D16" s="26" t="s">
        <v>36</v>
      </c>
      <c r="E16" s="28">
        <v>2</v>
      </c>
      <c r="F16" s="26" t="s">
        <v>37</v>
      </c>
      <c r="G16" s="28">
        <v>2</v>
      </c>
      <c r="H16" s="26" t="s">
        <v>38</v>
      </c>
      <c r="I16" s="28">
        <v>2</v>
      </c>
      <c r="J16" s="26" t="s">
        <v>28</v>
      </c>
      <c r="K16" s="28">
        <v>2</v>
      </c>
      <c r="L16" s="26" t="s">
        <v>28</v>
      </c>
      <c r="M16" s="28">
        <v>2</v>
      </c>
      <c r="N16" s="26" t="s">
        <v>39</v>
      </c>
      <c r="O16" s="28">
        <v>2</v>
      </c>
      <c r="P16" s="26" t="s">
        <v>40</v>
      </c>
      <c r="Q16" s="28">
        <v>2</v>
      </c>
      <c r="R16" s="26" t="s">
        <v>28</v>
      </c>
      <c r="S16" s="28">
        <v>2</v>
      </c>
      <c r="T16" s="26" t="s">
        <v>41</v>
      </c>
      <c r="U16" s="28">
        <v>2</v>
      </c>
      <c r="V16" s="26" t="s">
        <v>42</v>
      </c>
      <c r="W16" s="28">
        <v>2</v>
      </c>
      <c r="X16" s="26" t="s">
        <v>43</v>
      </c>
      <c r="Y16" s="28">
        <v>2</v>
      </c>
      <c r="Z16" s="26" t="s">
        <v>28</v>
      </c>
      <c r="AA16" s="29" t="s">
        <v>44</v>
      </c>
      <c r="AC16" s="30" t="s">
        <v>6</v>
      </c>
    </row>
    <row r="17" spans="1:29" s="30" customFormat="1" x14ac:dyDescent="0.15">
      <c r="A17" s="27">
        <v>3</v>
      </c>
      <c r="B17" s="26" t="s">
        <v>97</v>
      </c>
      <c r="C17" s="26" t="s">
        <v>98</v>
      </c>
      <c r="D17" s="26" t="s">
        <v>99</v>
      </c>
      <c r="E17" s="28">
        <v>2</v>
      </c>
      <c r="F17" s="26" t="s">
        <v>28</v>
      </c>
      <c r="G17" s="28">
        <v>2</v>
      </c>
      <c r="H17" s="26" t="s">
        <v>28</v>
      </c>
      <c r="I17" s="28">
        <v>2</v>
      </c>
      <c r="J17" s="26" t="s">
        <v>28</v>
      </c>
      <c r="K17" s="28">
        <v>2</v>
      </c>
      <c r="L17" s="26" t="s">
        <v>28</v>
      </c>
      <c r="M17" s="28">
        <v>2</v>
      </c>
      <c r="N17" s="26" t="s">
        <v>28</v>
      </c>
      <c r="O17" s="28">
        <v>2</v>
      </c>
      <c r="P17" s="26" t="s">
        <v>28</v>
      </c>
      <c r="Q17" s="28">
        <v>2</v>
      </c>
      <c r="R17" s="26" t="s">
        <v>28</v>
      </c>
      <c r="S17" s="28">
        <v>2</v>
      </c>
      <c r="T17" s="26" t="s">
        <v>28</v>
      </c>
      <c r="U17" s="28">
        <v>2</v>
      </c>
      <c r="V17" s="26" t="s">
        <v>28</v>
      </c>
      <c r="W17" s="28">
        <v>2</v>
      </c>
      <c r="X17" s="26" t="s">
        <v>28</v>
      </c>
      <c r="Y17" s="28">
        <v>2</v>
      </c>
      <c r="Z17" s="26" t="s">
        <v>28</v>
      </c>
      <c r="AA17" s="29" t="s">
        <v>100</v>
      </c>
      <c r="AC17" s="30" t="s">
        <v>6</v>
      </c>
    </row>
    <row r="18" spans="1:29" s="30" customFormat="1" x14ac:dyDescent="0.15">
      <c r="A18" s="27">
        <v>4</v>
      </c>
      <c r="B18" s="26" t="s">
        <v>128</v>
      </c>
      <c r="C18" s="26" t="s">
        <v>129</v>
      </c>
      <c r="D18" s="26" t="s">
        <v>130</v>
      </c>
      <c r="E18" s="28">
        <v>2</v>
      </c>
      <c r="F18" s="26" t="s">
        <v>28</v>
      </c>
      <c r="G18" s="28">
        <v>2</v>
      </c>
      <c r="H18" s="26" t="s">
        <v>28</v>
      </c>
      <c r="I18" s="28">
        <v>2</v>
      </c>
      <c r="J18" s="26" t="s">
        <v>28</v>
      </c>
      <c r="K18" s="28">
        <v>2</v>
      </c>
      <c r="L18" s="26" t="s">
        <v>28</v>
      </c>
      <c r="M18" s="28">
        <v>2</v>
      </c>
      <c r="N18" s="26" t="s">
        <v>28</v>
      </c>
      <c r="O18" s="28">
        <v>2</v>
      </c>
      <c r="P18" s="26" t="s">
        <v>28</v>
      </c>
      <c r="Q18" s="28">
        <v>2</v>
      </c>
      <c r="R18" s="26" t="s">
        <v>28</v>
      </c>
      <c r="S18" s="28">
        <v>2</v>
      </c>
      <c r="T18" s="26" t="s">
        <v>28</v>
      </c>
      <c r="U18" s="28">
        <v>2</v>
      </c>
      <c r="V18" s="26" t="s">
        <v>28</v>
      </c>
      <c r="W18" s="28">
        <v>2</v>
      </c>
      <c r="X18" s="26" t="s">
        <v>28</v>
      </c>
      <c r="Y18" s="28">
        <v>2</v>
      </c>
      <c r="Z18" s="26" t="s">
        <v>131</v>
      </c>
      <c r="AA18" s="29" t="s">
        <v>132</v>
      </c>
      <c r="AC18" s="30" t="s">
        <v>6</v>
      </c>
    </row>
    <row r="19" spans="1:29" s="30" customFormat="1" x14ac:dyDescent="0.15">
      <c r="A19" s="27">
        <v>5</v>
      </c>
      <c r="B19" s="26" t="s">
        <v>133</v>
      </c>
      <c r="C19" s="26" t="s">
        <v>35</v>
      </c>
      <c r="D19" s="26" t="s">
        <v>134</v>
      </c>
      <c r="E19" s="28">
        <v>2</v>
      </c>
      <c r="F19" s="26" t="s">
        <v>135</v>
      </c>
      <c r="G19" s="28">
        <v>2</v>
      </c>
      <c r="H19" s="26" t="s">
        <v>28</v>
      </c>
      <c r="I19" s="28">
        <v>2</v>
      </c>
      <c r="J19" s="26" t="s">
        <v>136</v>
      </c>
      <c r="K19" s="28">
        <v>2</v>
      </c>
      <c r="L19" s="26" t="s">
        <v>137</v>
      </c>
      <c r="M19" s="28">
        <v>2</v>
      </c>
      <c r="N19" s="26" t="s">
        <v>138</v>
      </c>
      <c r="O19" s="28">
        <v>2</v>
      </c>
      <c r="P19" s="26" t="s">
        <v>139</v>
      </c>
      <c r="Q19" s="28">
        <v>2</v>
      </c>
      <c r="R19" s="26" t="s">
        <v>140</v>
      </c>
      <c r="S19" s="28">
        <v>2</v>
      </c>
      <c r="T19" s="26" t="s">
        <v>141</v>
      </c>
      <c r="U19" s="28">
        <v>2</v>
      </c>
      <c r="V19" s="26" t="s">
        <v>28</v>
      </c>
      <c r="W19" s="28">
        <v>2</v>
      </c>
      <c r="X19" s="26" t="s">
        <v>142</v>
      </c>
      <c r="Y19" s="28">
        <v>2</v>
      </c>
      <c r="Z19" s="26" t="s">
        <v>28</v>
      </c>
      <c r="AA19" s="29" t="s">
        <v>143</v>
      </c>
      <c r="AC19" s="30" t="s">
        <v>6</v>
      </c>
    </row>
    <row r="20" spans="1:29" s="30" customFormat="1" x14ac:dyDescent="0.15">
      <c r="A20" s="27">
        <v>6</v>
      </c>
      <c r="B20" s="26" t="s">
        <v>161</v>
      </c>
      <c r="C20" s="26" t="s">
        <v>98</v>
      </c>
      <c r="D20" s="26" t="s">
        <v>162</v>
      </c>
      <c r="E20" s="28">
        <v>2</v>
      </c>
      <c r="F20" s="26" t="s">
        <v>28</v>
      </c>
      <c r="G20" s="28">
        <v>2</v>
      </c>
      <c r="H20" s="26" t="s">
        <v>28</v>
      </c>
      <c r="I20" s="28">
        <v>2</v>
      </c>
      <c r="J20" s="26" t="s">
        <v>28</v>
      </c>
      <c r="K20" s="28">
        <v>2</v>
      </c>
      <c r="L20" s="26" t="s">
        <v>28</v>
      </c>
      <c r="M20" s="28">
        <v>2</v>
      </c>
      <c r="N20" s="26" t="s">
        <v>28</v>
      </c>
      <c r="O20" s="28">
        <v>2</v>
      </c>
      <c r="P20" s="26" t="s">
        <v>28</v>
      </c>
      <c r="Q20" s="28">
        <v>2</v>
      </c>
      <c r="R20" s="26" t="s">
        <v>28</v>
      </c>
      <c r="S20" s="28">
        <v>2</v>
      </c>
      <c r="T20" s="26" t="s">
        <v>28</v>
      </c>
      <c r="U20" s="28">
        <v>2</v>
      </c>
      <c r="V20" s="26" t="s">
        <v>28</v>
      </c>
      <c r="W20" s="28">
        <v>2</v>
      </c>
      <c r="X20" s="26" t="s">
        <v>28</v>
      </c>
      <c r="Y20" s="28">
        <v>2</v>
      </c>
      <c r="Z20" s="26" t="s">
        <v>28</v>
      </c>
      <c r="AA20" s="29" t="s">
        <v>163</v>
      </c>
      <c r="AC20" s="30" t="s">
        <v>6</v>
      </c>
    </row>
    <row r="21" spans="1:29" s="30" customFormat="1" x14ac:dyDescent="0.15">
      <c r="A21" s="27">
        <v>7</v>
      </c>
      <c r="B21" s="26" t="s">
        <v>164</v>
      </c>
      <c r="C21" s="26" t="s">
        <v>98</v>
      </c>
      <c r="D21" s="26" t="s">
        <v>165</v>
      </c>
      <c r="E21" s="28">
        <v>2</v>
      </c>
      <c r="F21" s="26" t="s">
        <v>28</v>
      </c>
      <c r="G21" s="28">
        <v>2</v>
      </c>
      <c r="H21" s="26" t="s">
        <v>28</v>
      </c>
      <c r="I21" s="28">
        <v>2</v>
      </c>
      <c r="J21" s="26" t="s">
        <v>28</v>
      </c>
      <c r="K21" s="28">
        <v>2</v>
      </c>
      <c r="L21" s="26" t="s">
        <v>28</v>
      </c>
      <c r="M21" s="28">
        <v>2</v>
      </c>
      <c r="N21" s="26" t="s">
        <v>28</v>
      </c>
      <c r="O21" s="28">
        <v>2</v>
      </c>
      <c r="P21" s="26" t="s">
        <v>28</v>
      </c>
      <c r="Q21" s="28">
        <v>2</v>
      </c>
      <c r="R21" s="26" t="s">
        <v>28</v>
      </c>
      <c r="S21" s="28">
        <v>2</v>
      </c>
      <c r="T21" s="26" t="s">
        <v>28</v>
      </c>
      <c r="U21" s="28">
        <v>2</v>
      </c>
      <c r="V21" s="26" t="s">
        <v>28</v>
      </c>
      <c r="W21" s="28">
        <v>2</v>
      </c>
      <c r="X21" s="26" t="s">
        <v>28</v>
      </c>
      <c r="Y21" s="28">
        <v>2</v>
      </c>
      <c r="Z21" s="26" t="s">
        <v>28</v>
      </c>
      <c r="AA21" s="29" t="s">
        <v>166</v>
      </c>
      <c r="AC21" s="30" t="s">
        <v>6</v>
      </c>
    </row>
    <row r="22" spans="1:29" s="30" customFormat="1" x14ac:dyDescent="0.15">
      <c r="A22" s="27">
        <v>8</v>
      </c>
      <c r="B22" s="26" t="s">
        <v>167</v>
      </c>
      <c r="C22" s="26" t="s">
        <v>98</v>
      </c>
      <c r="D22" s="26" t="s">
        <v>168</v>
      </c>
      <c r="E22" s="28">
        <v>2</v>
      </c>
      <c r="F22" s="26" t="s">
        <v>28</v>
      </c>
      <c r="G22" s="28">
        <v>2</v>
      </c>
      <c r="H22" s="26" t="s">
        <v>28</v>
      </c>
      <c r="I22" s="28">
        <v>2</v>
      </c>
      <c r="J22" s="26" t="s">
        <v>28</v>
      </c>
      <c r="K22" s="28">
        <v>1</v>
      </c>
      <c r="L22" s="26" t="s">
        <v>28</v>
      </c>
      <c r="M22" s="28">
        <v>2</v>
      </c>
      <c r="N22" s="26" t="s">
        <v>28</v>
      </c>
      <c r="O22" s="28">
        <v>1</v>
      </c>
      <c r="P22" s="26" t="s">
        <v>28</v>
      </c>
      <c r="Q22" s="28">
        <v>2</v>
      </c>
      <c r="R22" s="26" t="s">
        <v>28</v>
      </c>
      <c r="S22" s="28">
        <v>2</v>
      </c>
      <c r="T22" s="26" t="s">
        <v>28</v>
      </c>
      <c r="U22" s="28">
        <v>2</v>
      </c>
      <c r="V22" s="26" t="s">
        <v>28</v>
      </c>
      <c r="W22" s="28">
        <v>1</v>
      </c>
      <c r="X22" s="26" t="s">
        <v>28</v>
      </c>
      <c r="Y22" s="28">
        <v>2</v>
      </c>
      <c r="Z22" s="26" t="s">
        <v>28</v>
      </c>
      <c r="AA22" s="29" t="s">
        <v>169</v>
      </c>
      <c r="AC22" s="30" t="s">
        <v>6</v>
      </c>
    </row>
    <row r="23" spans="1:29" s="30" customFormat="1" x14ac:dyDescent="0.15">
      <c r="A23" s="27">
        <v>9</v>
      </c>
      <c r="B23" s="26" t="s">
        <v>232</v>
      </c>
      <c r="C23" s="26" t="s">
        <v>218</v>
      </c>
      <c r="D23" s="26" t="s">
        <v>233</v>
      </c>
      <c r="E23" s="28">
        <v>2</v>
      </c>
      <c r="F23" s="26" t="s">
        <v>234</v>
      </c>
      <c r="G23" s="28">
        <v>2</v>
      </c>
      <c r="H23" s="26" t="s">
        <v>235</v>
      </c>
      <c r="I23" s="28">
        <v>2</v>
      </c>
      <c r="J23" s="26" t="s">
        <v>236</v>
      </c>
      <c r="K23" s="28">
        <v>2</v>
      </c>
      <c r="L23" s="26" t="s">
        <v>237</v>
      </c>
      <c r="M23" s="28">
        <v>2</v>
      </c>
      <c r="N23" s="26" t="s">
        <v>238</v>
      </c>
      <c r="O23" s="28">
        <v>2</v>
      </c>
      <c r="P23" s="26" t="s">
        <v>239</v>
      </c>
      <c r="Q23" s="28">
        <v>2</v>
      </c>
      <c r="R23" s="26" t="s">
        <v>28</v>
      </c>
      <c r="S23" s="28">
        <v>2</v>
      </c>
      <c r="T23" s="26" t="s">
        <v>28</v>
      </c>
      <c r="U23" s="28">
        <v>2</v>
      </c>
      <c r="V23" s="26" t="s">
        <v>240</v>
      </c>
      <c r="W23" s="28">
        <v>2</v>
      </c>
      <c r="X23" s="26" t="s">
        <v>241</v>
      </c>
      <c r="Y23" s="28">
        <v>2</v>
      </c>
      <c r="Z23" s="26" t="s">
        <v>28</v>
      </c>
      <c r="AA23" s="29" t="s">
        <v>242</v>
      </c>
      <c r="AC23" s="30" t="s">
        <v>6</v>
      </c>
    </row>
    <row r="24" spans="1:29" s="30" customFormat="1" x14ac:dyDescent="0.15">
      <c r="A24" s="27">
        <v>10</v>
      </c>
      <c r="B24" s="26" t="s">
        <v>283</v>
      </c>
      <c r="C24" s="26" t="s">
        <v>31</v>
      </c>
      <c r="D24" s="26" t="s">
        <v>284</v>
      </c>
      <c r="E24" s="28">
        <v>2</v>
      </c>
      <c r="F24" s="26" t="s">
        <v>28</v>
      </c>
      <c r="G24" s="28">
        <v>2</v>
      </c>
      <c r="H24" s="26" t="s">
        <v>28</v>
      </c>
      <c r="I24" s="28">
        <v>2</v>
      </c>
      <c r="J24" s="26" t="s">
        <v>28</v>
      </c>
      <c r="K24" s="28">
        <v>2</v>
      </c>
      <c r="L24" s="26" t="s">
        <v>28</v>
      </c>
      <c r="M24" s="28">
        <v>2</v>
      </c>
      <c r="N24" s="26" t="s">
        <v>28</v>
      </c>
      <c r="O24" s="28">
        <v>2</v>
      </c>
      <c r="P24" s="26" t="s">
        <v>28</v>
      </c>
      <c r="Q24" s="28">
        <v>2</v>
      </c>
      <c r="R24" s="26" t="s">
        <v>28</v>
      </c>
      <c r="S24" s="28">
        <v>2</v>
      </c>
      <c r="T24" s="26" t="s">
        <v>28</v>
      </c>
      <c r="U24" s="28">
        <v>2</v>
      </c>
      <c r="V24" s="26" t="s">
        <v>28</v>
      </c>
      <c r="W24" s="28">
        <v>2</v>
      </c>
      <c r="X24" s="26" t="s">
        <v>28</v>
      </c>
      <c r="Y24" s="28">
        <v>2</v>
      </c>
      <c r="Z24" s="26" t="s">
        <v>28</v>
      </c>
      <c r="AA24" s="29" t="s">
        <v>285</v>
      </c>
      <c r="AC24" s="30" t="s">
        <v>6</v>
      </c>
    </row>
    <row r="25" spans="1:29" s="33" customFormat="1" x14ac:dyDescent="0.15">
      <c r="A25" s="32">
        <v>1</v>
      </c>
      <c r="B25" s="26" t="s">
        <v>62</v>
      </c>
      <c r="C25" s="26" t="s">
        <v>63</v>
      </c>
      <c r="D25" s="26" t="s">
        <v>64</v>
      </c>
      <c r="E25" s="28">
        <v>2</v>
      </c>
      <c r="F25" s="26" t="s">
        <v>65</v>
      </c>
      <c r="G25" s="28">
        <v>2</v>
      </c>
      <c r="H25" s="26" t="s">
        <v>66</v>
      </c>
      <c r="I25" s="28">
        <v>2</v>
      </c>
      <c r="J25" s="26" t="s">
        <v>67</v>
      </c>
      <c r="K25" s="28">
        <v>2</v>
      </c>
      <c r="L25" s="26" t="s">
        <v>68</v>
      </c>
      <c r="M25" s="28">
        <v>2</v>
      </c>
      <c r="N25" s="26" t="s">
        <v>69</v>
      </c>
      <c r="O25" s="28">
        <v>2</v>
      </c>
      <c r="P25" s="26" t="s">
        <v>70</v>
      </c>
      <c r="Q25" s="28">
        <v>2</v>
      </c>
      <c r="R25" s="26" t="s">
        <v>71</v>
      </c>
      <c r="S25" s="28">
        <v>2</v>
      </c>
      <c r="T25" s="26" t="s">
        <v>72</v>
      </c>
      <c r="U25" s="28">
        <v>2</v>
      </c>
      <c r="V25" s="26" t="s">
        <v>73</v>
      </c>
      <c r="W25" s="28">
        <v>2</v>
      </c>
      <c r="X25" s="26" t="s">
        <v>74</v>
      </c>
      <c r="Y25" s="28">
        <v>2</v>
      </c>
      <c r="Z25" s="26" t="s">
        <v>75</v>
      </c>
      <c r="AA25" s="29" t="s">
        <v>76</v>
      </c>
      <c r="AC25" s="33" t="s">
        <v>330</v>
      </c>
    </row>
    <row r="26" spans="1:29" s="33" customFormat="1" x14ac:dyDescent="0.15">
      <c r="A26" s="32">
        <v>2</v>
      </c>
      <c r="B26" s="26" t="s">
        <v>144</v>
      </c>
      <c r="C26" s="26" t="s">
        <v>129</v>
      </c>
      <c r="D26" s="26" t="s">
        <v>145</v>
      </c>
      <c r="E26" s="28">
        <v>2</v>
      </c>
      <c r="F26" s="26" t="s">
        <v>28</v>
      </c>
      <c r="G26" s="28">
        <v>2</v>
      </c>
      <c r="H26" s="26" t="s">
        <v>28</v>
      </c>
      <c r="I26" s="28">
        <v>2</v>
      </c>
      <c r="J26" s="26" t="s">
        <v>28</v>
      </c>
      <c r="K26" s="28">
        <v>1</v>
      </c>
      <c r="L26" s="26" t="s">
        <v>28</v>
      </c>
      <c r="M26" s="28">
        <v>1</v>
      </c>
      <c r="N26" s="26" t="s">
        <v>28</v>
      </c>
      <c r="O26" s="28">
        <v>2</v>
      </c>
      <c r="P26" s="26" t="s">
        <v>28</v>
      </c>
      <c r="Q26" s="28">
        <v>2</v>
      </c>
      <c r="R26" s="26" t="s">
        <v>28</v>
      </c>
      <c r="S26" s="28">
        <v>2</v>
      </c>
      <c r="T26" s="26" t="s">
        <v>28</v>
      </c>
      <c r="U26" s="28">
        <v>2</v>
      </c>
      <c r="V26" s="26" t="s">
        <v>28</v>
      </c>
      <c r="W26" s="28">
        <v>2</v>
      </c>
      <c r="X26" s="26" t="s">
        <v>28</v>
      </c>
      <c r="Y26" s="28">
        <v>2</v>
      </c>
      <c r="Z26" s="26" t="s">
        <v>28</v>
      </c>
      <c r="AA26" s="29" t="s">
        <v>146</v>
      </c>
      <c r="AC26" s="33" t="s">
        <v>330</v>
      </c>
    </row>
    <row r="27" spans="1:29" s="30" customFormat="1" x14ac:dyDescent="0.15">
      <c r="A27" s="32">
        <v>3</v>
      </c>
      <c r="B27" s="26" t="s">
        <v>217</v>
      </c>
      <c r="C27" s="26" t="s">
        <v>218</v>
      </c>
      <c r="D27" s="26" t="s">
        <v>219</v>
      </c>
      <c r="E27" s="28">
        <v>2</v>
      </c>
      <c r="F27" s="26" t="s">
        <v>220</v>
      </c>
      <c r="G27" s="28">
        <v>2</v>
      </c>
      <c r="H27" s="26" t="s">
        <v>221</v>
      </c>
      <c r="I27" s="28">
        <v>2</v>
      </c>
      <c r="J27" s="26" t="s">
        <v>222</v>
      </c>
      <c r="K27" s="28">
        <v>2</v>
      </c>
      <c r="L27" s="26" t="s">
        <v>223</v>
      </c>
      <c r="M27" s="28">
        <v>2</v>
      </c>
      <c r="N27" s="26" t="s">
        <v>224</v>
      </c>
      <c r="O27" s="28">
        <v>2</v>
      </c>
      <c r="P27" s="26" t="s">
        <v>225</v>
      </c>
      <c r="Q27" s="28">
        <v>2</v>
      </c>
      <c r="R27" s="26" t="s">
        <v>226</v>
      </c>
      <c r="S27" s="28">
        <v>2</v>
      </c>
      <c r="T27" s="26" t="s">
        <v>227</v>
      </c>
      <c r="U27" s="28">
        <v>2</v>
      </c>
      <c r="V27" s="26" t="s">
        <v>228</v>
      </c>
      <c r="W27" s="28">
        <v>1</v>
      </c>
      <c r="X27" s="26" t="s">
        <v>229</v>
      </c>
      <c r="Y27" s="28">
        <v>2</v>
      </c>
      <c r="Z27" s="26" t="s">
        <v>230</v>
      </c>
      <c r="AA27" s="29" t="s">
        <v>231</v>
      </c>
      <c r="AC27" s="33" t="s">
        <v>330</v>
      </c>
    </row>
    <row r="28" spans="1:29" s="30" customFormat="1" x14ac:dyDescent="0.15">
      <c r="A28" s="32">
        <v>4</v>
      </c>
      <c r="B28" s="26" t="s">
        <v>253</v>
      </c>
      <c r="C28" s="26" t="s">
        <v>218</v>
      </c>
      <c r="D28" s="26" t="s">
        <v>254</v>
      </c>
      <c r="E28" s="28">
        <v>2</v>
      </c>
      <c r="F28" s="26" t="s">
        <v>255</v>
      </c>
      <c r="G28" s="28">
        <v>2</v>
      </c>
      <c r="H28" s="26" t="s">
        <v>256</v>
      </c>
      <c r="I28" s="28">
        <v>2</v>
      </c>
      <c r="J28" s="26" t="s">
        <v>28</v>
      </c>
      <c r="K28" s="28">
        <v>2</v>
      </c>
      <c r="L28" s="26" t="s">
        <v>257</v>
      </c>
      <c r="M28" s="28">
        <v>2</v>
      </c>
      <c r="N28" s="26" t="s">
        <v>258</v>
      </c>
      <c r="O28" s="28">
        <v>2</v>
      </c>
      <c r="P28" s="26" t="s">
        <v>259</v>
      </c>
      <c r="Q28" s="28">
        <v>2</v>
      </c>
      <c r="R28" s="26" t="s">
        <v>260</v>
      </c>
      <c r="S28" s="28">
        <v>2</v>
      </c>
      <c r="T28" s="26" t="s">
        <v>261</v>
      </c>
      <c r="U28" s="28">
        <v>2</v>
      </c>
      <c r="V28" s="26" t="s">
        <v>240</v>
      </c>
      <c r="W28" s="28">
        <v>2</v>
      </c>
      <c r="X28" s="26" t="s">
        <v>28</v>
      </c>
      <c r="Y28" s="28">
        <v>2</v>
      </c>
      <c r="Z28" s="26" t="s">
        <v>28</v>
      </c>
      <c r="AA28" s="29" t="s">
        <v>262</v>
      </c>
      <c r="AC28" s="33" t="s">
        <v>330</v>
      </c>
    </row>
    <row r="29" spans="1:29" s="30" customFormat="1" x14ac:dyDescent="0.15">
      <c r="A29" s="27">
        <v>1</v>
      </c>
      <c r="B29" s="26" t="s">
        <v>147</v>
      </c>
      <c r="C29" s="26" t="s">
        <v>148</v>
      </c>
      <c r="D29" s="26" t="s">
        <v>149</v>
      </c>
      <c r="E29" s="28">
        <v>2</v>
      </c>
      <c r="F29" s="26" t="s">
        <v>150</v>
      </c>
      <c r="G29" s="28">
        <v>2</v>
      </c>
      <c r="H29" s="26" t="s">
        <v>151</v>
      </c>
      <c r="I29" s="28">
        <v>2</v>
      </c>
      <c r="J29" s="26" t="s">
        <v>152</v>
      </c>
      <c r="K29" s="28">
        <v>2</v>
      </c>
      <c r="L29" s="26" t="s">
        <v>28</v>
      </c>
      <c r="M29" s="28">
        <v>2</v>
      </c>
      <c r="N29" s="26" t="s">
        <v>153</v>
      </c>
      <c r="O29" s="28">
        <v>2</v>
      </c>
      <c r="P29" s="26" t="s">
        <v>28</v>
      </c>
      <c r="Q29" s="28">
        <v>2</v>
      </c>
      <c r="R29" s="26" t="s">
        <v>28</v>
      </c>
      <c r="S29" s="28">
        <v>1</v>
      </c>
      <c r="T29" s="26" t="s">
        <v>28</v>
      </c>
      <c r="U29" s="28">
        <v>2</v>
      </c>
      <c r="V29" s="26" t="s">
        <v>28</v>
      </c>
      <c r="W29" s="28">
        <v>2</v>
      </c>
      <c r="X29" s="26" t="s">
        <v>28</v>
      </c>
      <c r="Y29" s="28">
        <v>2</v>
      </c>
      <c r="Z29" s="26" t="s">
        <v>28</v>
      </c>
      <c r="AA29" s="29" t="s">
        <v>154</v>
      </c>
      <c r="AC29" s="30" t="s">
        <v>331</v>
      </c>
    </row>
    <row r="30" spans="1:29" s="30" customFormat="1" x14ac:dyDescent="0.15">
      <c r="A30" s="27">
        <v>2</v>
      </c>
      <c r="B30" s="26" t="s">
        <v>286</v>
      </c>
      <c r="C30" s="26" t="s">
        <v>148</v>
      </c>
      <c r="D30" s="26" t="s">
        <v>287</v>
      </c>
      <c r="E30" s="28">
        <v>2</v>
      </c>
      <c r="F30" s="26" t="s">
        <v>28</v>
      </c>
      <c r="G30" s="28">
        <v>2</v>
      </c>
      <c r="H30" s="26" t="s">
        <v>288</v>
      </c>
      <c r="I30" s="28">
        <v>2</v>
      </c>
      <c r="J30" s="26" t="s">
        <v>289</v>
      </c>
      <c r="K30" s="28">
        <v>2</v>
      </c>
      <c r="L30" s="26" t="s">
        <v>290</v>
      </c>
      <c r="M30" s="28">
        <v>2</v>
      </c>
      <c r="N30" s="26" t="s">
        <v>291</v>
      </c>
      <c r="O30" s="28">
        <v>2</v>
      </c>
      <c r="P30" s="26" t="s">
        <v>150</v>
      </c>
      <c r="Q30" s="28">
        <v>2</v>
      </c>
      <c r="R30" s="26" t="s">
        <v>28</v>
      </c>
      <c r="S30" s="28">
        <v>2</v>
      </c>
      <c r="T30" s="26" t="s">
        <v>292</v>
      </c>
      <c r="U30" s="28">
        <v>2</v>
      </c>
      <c r="V30" s="26" t="s">
        <v>28</v>
      </c>
      <c r="W30" s="28">
        <v>2</v>
      </c>
      <c r="X30" s="26" t="s">
        <v>293</v>
      </c>
      <c r="Y30" s="28">
        <v>2</v>
      </c>
      <c r="Z30" s="26" t="s">
        <v>294</v>
      </c>
      <c r="AA30" s="29" t="s">
        <v>295</v>
      </c>
      <c r="AC30" s="30" t="s">
        <v>331</v>
      </c>
    </row>
    <row r="31" spans="1:29" s="33" customFormat="1" x14ac:dyDescent="0.15">
      <c r="A31" s="32">
        <v>1</v>
      </c>
      <c r="B31" s="26" t="s">
        <v>77</v>
      </c>
      <c r="C31" s="26" t="s">
        <v>78</v>
      </c>
      <c r="D31" s="26" t="s">
        <v>79</v>
      </c>
      <c r="E31" s="28">
        <v>2</v>
      </c>
      <c r="F31" s="34" t="s">
        <v>28</v>
      </c>
      <c r="G31" s="28">
        <v>2</v>
      </c>
      <c r="H31" s="34" t="s">
        <v>28</v>
      </c>
      <c r="I31" s="28">
        <v>1</v>
      </c>
      <c r="J31" s="34" t="s">
        <v>28</v>
      </c>
      <c r="K31" s="28">
        <v>2</v>
      </c>
      <c r="L31" s="34" t="s">
        <v>28</v>
      </c>
      <c r="M31" s="28">
        <v>2</v>
      </c>
      <c r="N31" s="34" t="s">
        <v>28</v>
      </c>
      <c r="O31" s="28">
        <v>0</v>
      </c>
      <c r="P31" s="34" t="s">
        <v>80</v>
      </c>
      <c r="Q31" s="28">
        <v>0</v>
      </c>
      <c r="R31" s="34" t="s">
        <v>81</v>
      </c>
      <c r="S31" s="28">
        <v>0</v>
      </c>
      <c r="T31" s="34" t="s">
        <v>81</v>
      </c>
      <c r="U31" s="28">
        <v>0</v>
      </c>
      <c r="V31" s="34" t="s">
        <v>81</v>
      </c>
      <c r="W31" s="28">
        <v>0</v>
      </c>
      <c r="X31" s="34" t="s">
        <v>81</v>
      </c>
      <c r="Y31" s="28">
        <v>2</v>
      </c>
      <c r="Z31" s="34" t="s">
        <v>28</v>
      </c>
      <c r="AA31" s="29" t="s">
        <v>82</v>
      </c>
      <c r="AC31" s="33" t="s">
        <v>3</v>
      </c>
    </row>
    <row r="32" spans="1:29" s="33" customFormat="1" x14ac:dyDescent="0.15">
      <c r="A32" s="32">
        <v>2</v>
      </c>
      <c r="B32" s="26" t="s">
        <v>101</v>
      </c>
      <c r="C32" s="26" t="s">
        <v>78</v>
      </c>
      <c r="D32" s="26" t="s">
        <v>102</v>
      </c>
      <c r="E32" s="28">
        <v>1</v>
      </c>
      <c r="F32" s="34" t="s">
        <v>28</v>
      </c>
      <c r="G32" s="28">
        <v>2</v>
      </c>
      <c r="H32" s="34" t="s">
        <v>28</v>
      </c>
      <c r="I32" s="28">
        <v>2</v>
      </c>
      <c r="J32" s="34" t="s">
        <v>28</v>
      </c>
      <c r="K32" s="28">
        <v>2</v>
      </c>
      <c r="L32" s="34" t="s">
        <v>28</v>
      </c>
      <c r="M32" s="28">
        <v>2</v>
      </c>
      <c r="N32" s="34" t="s">
        <v>28</v>
      </c>
      <c r="O32" s="28">
        <v>2</v>
      </c>
      <c r="P32" s="34" t="s">
        <v>28</v>
      </c>
      <c r="Q32" s="28">
        <v>2</v>
      </c>
      <c r="R32" s="34" t="s">
        <v>28</v>
      </c>
      <c r="S32" s="28">
        <v>2</v>
      </c>
      <c r="T32" s="34" t="s">
        <v>28</v>
      </c>
      <c r="U32" s="28">
        <v>2</v>
      </c>
      <c r="V32" s="34" t="s">
        <v>28</v>
      </c>
      <c r="W32" s="28">
        <v>2</v>
      </c>
      <c r="X32" s="34" t="s">
        <v>28</v>
      </c>
      <c r="Y32" s="28">
        <v>2</v>
      </c>
      <c r="Z32" s="34" t="s">
        <v>103</v>
      </c>
      <c r="AA32" s="29" t="s">
        <v>104</v>
      </c>
      <c r="AC32" s="33" t="s">
        <v>3</v>
      </c>
    </row>
    <row r="33" spans="1:29" s="33" customFormat="1" x14ac:dyDescent="0.15">
      <c r="A33" s="32">
        <v>3</v>
      </c>
      <c r="B33" s="26" t="s">
        <v>158</v>
      </c>
      <c r="C33" s="26" t="s">
        <v>78</v>
      </c>
      <c r="D33" s="26" t="s">
        <v>159</v>
      </c>
      <c r="E33" s="28">
        <v>2</v>
      </c>
      <c r="F33" s="34" t="s">
        <v>28</v>
      </c>
      <c r="G33" s="28">
        <v>2</v>
      </c>
      <c r="H33" s="34" t="s">
        <v>28</v>
      </c>
      <c r="I33" s="28">
        <v>2</v>
      </c>
      <c r="J33" s="34" t="s">
        <v>28</v>
      </c>
      <c r="K33" s="28">
        <v>2</v>
      </c>
      <c r="L33" s="34" t="s">
        <v>28</v>
      </c>
      <c r="M33" s="28">
        <v>2</v>
      </c>
      <c r="N33" s="34" t="s">
        <v>28</v>
      </c>
      <c r="O33" s="28">
        <v>2</v>
      </c>
      <c r="P33" s="34" t="s">
        <v>28</v>
      </c>
      <c r="Q33" s="28">
        <v>2</v>
      </c>
      <c r="R33" s="34" t="s">
        <v>28</v>
      </c>
      <c r="S33" s="28">
        <v>2</v>
      </c>
      <c r="T33" s="34" t="s">
        <v>28</v>
      </c>
      <c r="U33" s="28">
        <v>2</v>
      </c>
      <c r="V33" s="34" t="s">
        <v>28</v>
      </c>
      <c r="W33" s="28">
        <v>2</v>
      </c>
      <c r="X33" s="34" t="s">
        <v>28</v>
      </c>
      <c r="Y33" s="28">
        <v>2</v>
      </c>
      <c r="Z33" s="34" t="s">
        <v>28</v>
      </c>
      <c r="AA33" s="29" t="s">
        <v>160</v>
      </c>
      <c r="AC33" s="33" t="s">
        <v>3</v>
      </c>
    </row>
    <row r="34" spans="1:29" s="33" customFormat="1" x14ac:dyDescent="0.15">
      <c r="A34" s="32">
        <v>4</v>
      </c>
      <c r="B34" s="26" t="s">
        <v>192</v>
      </c>
      <c r="C34" s="26" t="s">
        <v>78</v>
      </c>
      <c r="D34" s="26" t="s">
        <v>193</v>
      </c>
      <c r="E34" s="28">
        <v>2</v>
      </c>
      <c r="F34" s="34" t="s">
        <v>28</v>
      </c>
      <c r="G34" s="28">
        <v>2</v>
      </c>
      <c r="H34" s="34" t="s">
        <v>28</v>
      </c>
      <c r="I34" s="28">
        <v>2</v>
      </c>
      <c r="J34" s="34" t="s">
        <v>28</v>
      </c>
      <c r="K34" s="28">
        <v>2</v>
      </c>
      <c r="L34" s="34" t="s">
        <v>28</v>
      </c>
      <c r="M34" s="28">
        <v>2</v>
      </c>
      <c r="N34" s="34" t="s">
        <v>28</v>
      </c>
      <c r="O34" s="28">
        <v>2</v>
      </c>
      <c r="P34" s="34" t="s">
        <v>28</v>
      </c>
      <c r="Q34" s="28">
        <v>2</v>
      </c>
      <c r="R34" s="34" t="s">
        <v>28</v>
      </c>
      <c r="S34" s="28">
        <v>2</v>
      </c>
      <c r="T34" s="34" t="s">
        <v>28</v>
      </c>
      <c r="U34" s="28">
        <v>2</v>
      </c>
      <c r="V34" s="34" t="s">
        <v>28</v>
      </c>
      <c r="W34" s="28">
        <v>2</v>
      </c>
      <c r="X34" s="34" t="s">
        <v>28</v>
      </c>
      <c r="Y34" s="28">
        <v>2</v>
      </c>
      <c r="Z34" s="34" t="s">
        <v>28</v>
      </c>
      <c r="AA34" s="29" t="s">
        <v>194</v>
      </c>
      <c r="AC34" s="33" t="s">
        <v>3</v>
      </c>
    </row>
    <row r="35" spans="1:29" s="33" customFormat="1" x14ac:dyDescent="0.15">
      <c r="A35" s="32">
        <v>5</v>
      </c>
      <c r="B35" s="26" t="s">
        <v>263</v>
      </c>
      <c r="C35" s="26" t="s">
        <v>78</v>
      </c>
      <c r="D35" s="26" t="s">
        <v>264</v>
      </c>
      <c r="E35" s="28">
        <v>2</v>
      </c>
      <c r="F35" s="34" t="s">
        <v>28</v>
      </c>
      <c r="G35" s="28">
        <v>1</v>
      </c>
      <c r="H35" s="34" t="s">
        <v>265</v>
      </c>
      <c r="I35" s="28">
        <v>2</v>
      </c>
      <c r="J35" s="34" t="s">
        <v>28</v>
      </c>
      <c r="K35" s="28">
        <v>1</v>
      </c>
      <c r="L35" s="34" t="s">
        <v>266</v>
      </c>
      <c r="M35" s="28">
        <v>2</v>
      </c>
      <c r="N35" s="34" t="s">
        <v>28</v>
      </c>
      <c r="O35" s="28">
        <v>0</v>
      </c>
      <c r="P35" s="34" t="s">
        <v>267</v>
      </c>
      <c r="Q35" s="28">
        <v>2</v>
      </c>
      <c r="R35" s="34" t="s">
        <v>28</v>
      </c>
      <c r="S35" s="28">
        <v>2</v>
      </c>
      <c r="T35" s="34" t="s">
        <v>28</v>
      </c>
      <c r="U35" s="28">
        <v>2</v>
      </c>
      <c r="V35" s="34" t="s">
        <v>28</v>
      </c>
      <c r="W35" s="28">
        <v>1</v>
      </c>
      <c r="X35" s="34" t="s">
        <v>268</v>
      </c>
      <c r="Y35" s="28">
        <v>2</v>
      </c>
      <c r="Z35" s="34" t="s">
        <v>28</v>
      </c>
      <c r="AA35" s="29" t="s">
        <v>269</v>
      </c>
      <c r="AC35" s="33" t="s">
        <v>3</v>
      </c>
    </row>
    <row r="36" spans="1:29" s="30" customFormat="1" x14ac:dyDescent="0.15">
      <c r="A36" s="32">
        <v>6</v>
      </c>
      <c r="B36" s="26" t="s">
        <v>296</v>
      </c>
      <c r="C36" s="26" t="s">
        <v>78</v>
      </c>
      <c r="D36" s="26" t="s">
        <v>297</v>
      </c>
      <c r="E36" s="28">
        <v>2</v>
      </c>
      <c r="F36" s="34" t="s">
        <v>28</v>
      </c>
      <c r="G36" s="28">
        <v>2</v>
      </c>
      <c r="H36" s="34" t="s">
        <v>28</v>
      </c>
      <c r="I36" s="28">
        <v>2</v>
      </c>
      <c r="J36" s="34" t="s">
        <v>28</v>
      </c>
      <c r="K36" s="28">
        <v>1</v>
      </c>
      <c r="L36" s="34" t="s">
        <v>298</v>
      </c>
      <c r="M36" s="28">
        <v>2</v>
      </c>
      <c r="N36" s="34" t="s">
        <v>28</v>
      </c>
      <c r="O36" s="28">
        <v>0</v>
      </c>
      <c r="P36" s="34" t="s">
        <v>299</v>
      </c>
      <c r="Q36" s="28">
        <v>2</v>
      </c>
      <c r="R36" s="34" t="s">
        <v>28</v>
      </c>
      <c r="S36" s="28">
        <v>2</v>
      </c>
      <c r="T36" s="34" t="s">
        <v>28</v>
      </c>
      <c r="U36" s="28">
        <v>0</v>
      </c>
      <c r="V36" s="34" t="s">
        <v>28</v>
      </c>
      <c r="W36" s="28">
        <v>0</v>
      </c>
      <c r="X36" s="34" t="s">
        <v>300</v>
      </c>
      <c r="Y36" s="28">
        <v>2</v>
      </c>
      <c r="Z36" s="34" t="s">
        <v>28</v>
      </c>
      <c r="AA36" s="29" t="s">
        <v>301</v>
      </c>
      <c r="AC36" s="33" t="s">
        <v>3</v>
      </c>
    </row>
    <row r="37" spans="1:29" s="30" customFormat="1" x14ac:dyDescent="0.15">
      <c r="A37" s="27">
        <v>1</v>
      </c>
      <c r="B37" s="26" t="s">
        <v>25</v>
      </c>
      <c r="C37" s="26" t="s">
        <v>26</v>
      </c>
      <c r="D37" s="26" t="s">
        <v>27</v>
      </c>
      <c r="E37" s="28">
        <v>2</v>
      </c>
      <c r="F37" s="26" t="s">
        <v>28</v>
      </c>
      <c r="G37" s="28">
        <v>2</v>
      </c>
      <c r="H37" s="26" t="s">
        <v>28</v>
      </c>
      <c r="I37" s="28">
        <v>2</v>
      </c>
      <c r="J37" s="26" t="s">
        <v>28</v>
      </c>
      <c r="K37" s="28">
        <v>1</v>
      </c>
      <c r="L37" s="26" t="s">
        <v>28</v>
      </c>
      <c r="M37" s="28">
        <v>2</v>
      </c>
      <c r="N37" s="26" t="s">
        <v>28</v>
      </c>
      <c r="O37" s="28">
        <v>2</v>
      </c>
      <c r="P37" s="26" t="s">
        <v>28</v>
      </c>
      <c r="Q37" s="28">
        <v>2</v>
      </c>
      <c r="R37" s="26" t="s">
        <v>28</v>
      </c>
      <c r="S37" s="28">
        <v>2</v>
      </c>
      <c r="T37" s="26" t="s">
        <v>28</v>
      </c>
      <c r="U37" s="28">
        <v>2</v>
      </c>
      <c r="V37" s="26" t="s">
        <v>28</v>
      </c>
      <c r="W37" s="28">
        <v>2</v>
      </c>
      <c r="X37" s="26" t="s">
        <v>28</v>
      </c>
      <c r="Y37" s="28">
        <v>2</v>
      </c>
      <c r="Z37" s="26" t="s">
        <v>28</v>
      </c>
      <c r="AA37" s="29" t="s">
        <v>29</v>
      </c>
      <c r="AC37" s="30" t="s">
        <v>4</v>
      </c>
    </row>
    <row r="38" spans="1:29" s="30" customFormat="1" x14ac:dyDescent="0.15">
      <c r="A38" s="27">
        <v>2</v>
      </c>
      <c r="B38" s="26" t="s">
        <v>45</v>
      </c>
      <c r="C38" s="26" t="s">
        <v>26</v>
      </c>
      <c r="D38" s="26" t="s">
        <v>45</v>
      </c>
      <c r="E38" s="28">
        <v>2</v>
      </c>
      <c r="F38" s="26" t="s">
        <v>28</v>
      </c>
      <c r="G38" s="28">
        <v>2</v>
      </c>
      <c r="H38" s="26" t="s">
        <v>28</v>
      </c>
      <c r="I38" s="28">
        <v>2</v>
      </c>
      <c r="J38" s="26" t="s">
        <v>28</v>
      </c>
      <c r="K38" s="28">
        <v>2</v>
      </c>
      <c r="L38" s="26" t="s">
        <v>28</v>
      </c>
      <c r="M38" s="28">
        <v>2</v>
      </c>
      <c r="N38" s="26" t="s">
        <v>28</v>
      </c>
      <c r="O38" s="28">
        <v>2</v>
      </c>
      <c r="P38" s="26" t="s">
        <v>28</v>
      </c>
      <c r="Q38" s="28">
        <v>2</v>
      </c>
      <c r="R38" s="26" t="s">
        <v>28</v>
      </c>
      <c r="S38" s="28">
        <v>2</v>
      </c>
      <c r="T38" s="26" t="s">
        <v>28</v>
      </c>
      <c r="U38" s="28">
        <v>2</v>
      </c>
      <c r="V38" s="26" t="s">
        <v>28</v>
      </c>
      <c r="W38" s="28">
        <v>2</v>
      </c>
      <c r="X38" s="26" t="s">
        <v>28</v>
      </c>
      <c r="Y38" s="28">
        <v>2</v>
      </c>
      <c r="Z38" s="26" t="s">
        <v>28</v>
      </c>
      <c r="AA38" s="29" t="s">
        <v>46</v>
      </c>
      <c r="AC38" s="30" t="s">
        <v>4</v>
      </c>
    </row>
    <row r="39" spans="1:29" s="30" customFormat="1" x14ac:dyDescent="0.15">
      <c r="A39" s="27">
        <v>3</v>
      </c>
      <c r="B39" s="26" t="s">
        <v>47</v>
      </c>
      <c r="C39" s="26" t="s">
        <v>48</v>
      </c>
      <c r="D39" s="26" t="s">
        <v>49</v>
      </c>
      <c r="E39" s="28">
        <v>2</v>
      </c>
      <c r="F39" s="26" t="s">
        <v>28</v>
      </c>
      <c r="G39" s="28">
        <v>2</v>
      </c>
      <c r="H39" s="26" t="s">
        <v>28</v>
      </c>
      <c r="I39" s="28">
        <v>2</v>
      </c>
      <c r="J39" s="26" t="s">
        <v>28</v>
      </c>
      <c r="K39" s="28">
        <v>2</v>
      </c>
      <c r="L39" s="26" t="s">
        <v>28</v>
      </c>
      <c r="M39" s="28">
        <v>2</v>
      </c>
      <c r="N39" s="26" t="s">
        <v>28</v>
      </c>
      <c r="O39" s="28">
        <v>2</v>
      </c>
      <c r="P39" s="26" t="s">
        <v>28</v>
      </c>
      <c r="Q39" s="28">
        <v>2</v>
      </c>
      <c r="R39" s="26" t="s">
        <v>28</v>
      </c>
      <c r="S39" s="28">
        <v>2</v>
      </c>
      <c r="T39" s="26" t="s">
        <v>28</v>
      </c>
      <c r="U39" s="28">
        <v>2</v>
      </c>
      <c r="V39" s="26" t="s">
        <v>28</v>
      </c>
      <c r="W39" s="28">
        <v>1</v>
      </c>
      <c r="X39" s="26" t="s">
        <v>50</v>
      </c>
      <c r="Y39" s="28">
        <v>2</v>
      </c>
      <c r="Z39" s="26" t="s">
        <v>28</v>
      </c>
      <c r="AA39" s="29" t="s">
        <v>51</v>
      </c>
      <c r="AC39" s="30" t="s">
        <v>4</v>
      </c>
    </row>
    <row r="40" spans="1:29" s="30" customFormat="1" x14ac:dyDescent="0.15">
      <c r="A40" s="27">
        <v>4</v>
      </c>
      <c r="B40" s="26" t="s">
        <v>47</v>
      </c>
      <c r="C40" s="26" t="s">
        <v>48</v>
      </c>
      <c r="D40" s="26" t="s">
        <v>52</v>
      </c>
      <c r="E40" s="28">
        <v>2</v>
      </c>
      <c r="F40" s="26" t="s">
        <v>28</v>
      </c>
      <c r="G40" s="28">
        <v>2</v>
      </c>
      <c r="H40" s="26" t="s">
        <v>28</v>
      </c>
      <c r="I40" s="28">
        <v>2</v>
      </c>
      <c r="J40" s="26" t="s">
        <v>28</v>
      </c>
      <c r="K40" s="28">
        <v>1</v>
      </c>
      <c r="L40" s="26" t="s">
        <v>53</v>
      </c>
      <c r="M40" s="28">
        <v>2</v>
      </c>
      <c r="N40" s="26" t="s">
        <v>54</v>
      </c>
      <c r="O40" s="28">
        <v>2</v>
      </c>
      <c r="P40" s="26" t="s">
        <v>28</v>
      </c>
      <c r="Q40" s="28">
        <v>2</v>
      </c>
      <c r="R40" s="26" t="s">
        <v>28</v>
      </c>
      <c r="S40" s="28">
        <v>1</v>
      </c>
      <c r="T40" s="26" t="s">
        <v>55</v>
      </c>
      <c r="U40" s="28">
        <v>1</v>
      </c>
      <c r="V40" s="26" t="s">
        <v>56</v>
      </c>
      <c r="W40" s="28">
        <v>1</v>
      </c>
      <c r="X40" s="26" t="s">
        <v>57</v>
      </c>
      <c r="Y40" s="28">
        <v>2</v>
      </c>
      <c r="Z40" s="26" t="s">
        <v>28</v>
      </c>
      <c r="AA40" s="29" t="s">
        <v>58</v>
      </c>
      <c r="AC40" s="30" t="s">
        <v>4</v>
      </c>
    </row>
    <row r="41" spans="1:29" s="30" customFormat="1" x14ac:dyDescent="0.15">
      <c r="A41" s="27">
        <v>5</v>
      </c>
      <c r="B41" s="26" t="s">
        <v>155</v>
      </c>
      <c r="C41" s="26" t="s">
        <v>26</v>
      </c>
      <c r="D41" s="26" t="s">
        <v>156</v>
      </c>
      <c r="E41" s="28">
        <v>2</v>
      </c>
      <c r="F41" s="26" t="s">
        <v>28</v>
      </c>
      <c r="G41" s="28">
        <v>2</v>
      </c>
      <c r="H41" s="26" t="s">
        <v>28</v>
      </c>
      <c r="I41" s="28">
        <v>2</v>
      </c>
      <c r="J41" s="26" t="s">
        <v>28</v>
      </c>
      <c r="K41" s="28">
        <v>2</v>
      </c>
      <c r="L41" s="26" t="s">
        <v>28</v>
      </c>
      <c r="M41" s="28">
        <v>2</v>
      </c>
      <c r="N41" s="26" t="s">
        <v>28</v>
      </c>
      <c r="O41" s="28">
        <v>2</v>
      </c>
      <c r="P41" s="26" t="s">
        <v>28</v>
      </c>
      <c r="Q41" s="28">
        <v>2</v>
      </c>
      <c r="R41" s="26" t="s">
        <v>28</v>
      </c>
      <c r="S41" s="28">
        <v>2</v>
      </c>
      <c r="T41" s="26" t="s">
        <v>28</v>
      </c>
      <c r="U41" s="28">
        <v>2</v>
      </c>
      <c r="V41" s="26" t="s">
        <v>28</v>
      </c>
      <c r="W41" s="28">
        <v>2</v>
      </c>
      <c r="X41" s="26" t="s">
        <v>28</v>
      </c>
      <c r="Y41" s="28">
        <v>2</v>
      </c>
      <c r="Z41" s="26" t="s">
        <v>28</v>
      </c>
      <c r="AA41" s="29" t="s">
        <v>157</v>
      </c>
      <c r="AC41" s="30" t="s">
        <v>4</v>
      </c>
    </row>
    <row r="42" spans="1:29" s="30" customFormat="1" x14ac:dyDescent="0.15">
      <c r="A42" s="27">
        <v>6</v>
      </c>
      <c r="B42" s="26" t="s">
        <v>211</v>
      </c>
      <c r="C42" s="26" t="s">
        <v>26</v>
      </c>
      <c r="D42" s="26" t="s">
        <v>212</v>
      </c>
      <c r="E42" s="28">
        <v>1</v>
      </c>
      <c r="F42" s="26" t="s">
        <v>28</v>
      </c>
      <c r="G42" s="28">
        <v>2</v>
      </c>
      <c r="H42" s="26" t="s">
        <v>28</v>
      </c>
      <c r="I42" s="28">
        <v>2</v>
      </c>
      <c r="J42" s="26" t="s">
        <v>28</v>
      </c>
      <c r="K42" s="28">
        <v>1</v>
      </c>
      <c r="L42" s="26" t="s">
        <v>28</v>
      </c>
      <c r="M42" s="28">
        <v>2</v>
      </c>
      <c r="N42" s="26" t="s">
        <v>28</v>
      </c>
      <c r="O42" s="28">
        <v>2</v>
      </c>
      <c r="P42" s="26" t="s">
        <v>28</v>
      </c>
      <c r="Q42" s="28">
        <v>2</v>
      </c>
      <c r="R42" s="26" t="s">
        <v>28</v>
      </c>
      <c r="S42" s="28">
        <v>2</v>
      </c>
      <c r="T42" s="26" t="s">
        <v>28</v>
      </c>
      <c r="U42" s="28">
        <v>2</v>
      </c>
      <c r="V42" s="26" t="s">
        <v>28</v>
      </c>
      <c r="W42" s="28">
        <v>2</v>
      </c>
      <c r="X42" s="26" t="s">
        <v>28</v>
      </c>
      <c r="Y42" s="28">
        <v>2</v>
      </c>
      <c r="Z42" s="26" t="s">
        <v>28</v>
      </c>
      <c r="AA42" s="29" t="s">
        <v>213</v>
      </c>
      <c r="AC42" s="30" t="s">
        <v>4</v>
      </c>
    </row>
    <row r="43" spans="1:29" s="30" customFormat="1" ht="13.5" customHeight="1" x14ac:dyDescent="0.15">
      <c r="A43" s="27">
        <v>1</v>
      </c>
      <c r="B43" s="30" t="s">
        <v>332</v>
      </c>
      <c r="C43" s="30" t="s">
        <v>148</v>
      </c>
      <c r="D43" s="30" t="s">
        <v>333</v>
      </c>
      <c r="E43" s="35">
        <v>2</v>
      </c>
      <c r="F43" s="30" t="s">
        <v>28</v>
      </c>
      <c r="G43" s="35">
        <v>2</v>
      </c>
      <c r="H43" s="30" t="s">
        <v>28</v>
      </c>
      <c r="I43" s="35">
        <v>2</v>
      </c>
      <c r="J43" s="30" t="s">
        <v>28</v>
      </c>
      <c r="K43" s="35">
        <v>2</v>
      </c>
      <c r="L43" s="30" t="s">
        <v>28</v>
      </c>
      <c r="M43" s="35">
        <v>2</v>
      </c>
      <c r="N43" s="30" t="s">
        <v>28</v>
      </c>
      <c r="O43" s="35">
        <v>2</v>
      </c>
      <c r="P43" s="30" t="s">
        <v>28</v>
      </c>
      <c r="Q43" s="35">
        <v>2</v>
      </c>
      <c r="R43" s="30" t="s">
        <v>28</v>
      </c>
      <c r="S43" s="35">
        <v>2</v>
      </c>
      <c r="T43" s="30" t="s">
        <v>28</v>
      </c>
      <c r="U43" s="35">
        <v>2</v>
      </c>
      <c r="V43" s="30" t="s">
        <v>28</v>
      </c>
      <c r="W43" s="35">
        <v>2</v>
      </c>
      <c r="X43" s="30" t="s">
        <v>28</v>
      </c>
      <c r="Y43" s="35">
        <v>2</v>
      </c>
      <c r="Z43" s="30" t="s">
        <v>28</v>
      </c>
      <c r="AA43" s="36">
        <v>43584.434953703705</v>
      </c>
      <c r="AC43" s="30" t="s">
        <v>7</v>
      </c>
    </row>
    <row r="44" spans="1:29" s="38" customFormat="1" x14ac:dyDescent="0.15">
      <c r="A44" s="37">
        <v>1</v>
      </c>
      <c r="B44" s="26" t="s">
        <v>208</v>
      </c>
      <c r="C44" s="26" t="s">
        <v>129</v>
      </c>
      <c r="D44" s="26" t="s">
        <v>209</v>
      </c>
      <c r="E44" s="28">
        <v>2</v>
      </c>
      <c r="F44" s="26" t="s">
        <v>28</v>
      </c>
      <c r="G44" s="28">
        <v>2</v>
      </c>
      <c r="H44" s="26" t="s">
        <v>28</v>
      </c>
      <c r="I44" s="28">
        <v>2</v>
      </c>
      <c r="J44" s="26" t="s">
        <v>28</v>
      </c>
      <c r="K44" s="28">
        <v>1</v>
      </c>
      <c r="L44" s="26" t="s">
        <v>28</v>
      </c>
      <c r="M44" s="28">
        <v>2</v>
      </c>
      <c r="N44" s="26" t="s">
        <v>28</v>
      </c>
      <c r="O44" s="28">
        <v>1</v>
      </c>
      <c r="P44" s="26" t="s">
        <v>28</v>
      </c>
      <c r="Q44" s="28">
        <v>2</v>
      </c>
      <c r="R44" s="26" t="s">
        <v>28</v>
      </c>
      <c r="S44" s="28">
        <v>2</v>
      </c>
      <c r="T44" s="26" t="s">
        <v>28</v>
      </c>
      <c r="U44" s="28">
        <v>2</v>
      </c>
      <c r="V44" s="26" t="s">
        <v>28</v>
      </c>
      <c r="W44" s="28">
        <v>2</v>
      </c>
      <c r="X44" s="26" t="s">
        <v>28</v>
      </c>
      <c r="Y44" s="28">
        <v>1</v>
      </c>
      <c r="Z44" s="26" t="s">
        <v>28</v>
      </c>
      <c r="AA44" s="29" t="s">
        <v>210</v>
      </c>
      <c r="AC44" s="38" t="s">
        <v>8</v>
      </c>
    </row>
    <row r="45" spans="1:29" s="38" customFormat="1" x14ac:dyDescent="0.15">
      <c r="A45" s="37">
        <v>2</v>
      </c>
      <c r="B45" s="26" t="s">
        <v>214</v>
      </c>
      <c r="C45" s="26" t="s">
        <v>31</v>
      </c>
      <c r="D45" s="26" t="s">
        <v>215</v>
      </c>
      <c r="E45" s="28">
        <v>2</v>
      </c>
      <c r="F45" s="26" t="s">
        <v>28</v>
      </c>
      <c r="G45" s="28">
        <v>2</v>
      </c>
      <c r="H45" s="26" t="s">
        <v>28</v>
      </c>
      <c r="I45" s="28">
        <v>2</v>
      </c>
      <c r="J45" s="26" t="s">
        <v>28</v>
      </c>
      <c r="K45" s="28">
        <v>2</v>
      </c>
      <c r="L45" s="26" t="s">
        <v>28</v>
      </c>
      <c r="M45" s="28">
        <v>2</v>
      </c>
      <c r="N45" s="26" t="s">
        <v>28</v>
      </c>
      <c r="O45" s="28">
        <v>2</v>
      </c>
      <c r="P45" s="26" t="s">
        <v>28</v>
      </c>
      <c r="Q45" s="28">
        <v>2</v>
      </c>
      <c r="R45" s="26" t="s">
        <v>28</v>
      </c>
      <c r="S45" s="28">
        <v>2</v>
      </c>
      <c r="T45" s="26" t="s">
        <v>28</v>
      </c>
      <c r="U45" s="28">
        <v>2</v>
      </c>
      <c r="V45" s="26" t="s">
        <v>28</v>
      </c>
      <c r="W45" s="28">
        <v>2</v>
      </c>
      <c r="X45" s="26" t="s">
        <v>28</v>
      </c>
      <c r="Y45" s="28">
        <v>2</v>
      </c>
      <c r="Z45" s="26" t="s">
        <v>28</v>
      </c>
      <c r="AA45" s="29" t="s">
        <v>216</v>
      </c>
      <c r="AC45" s="38" t="s">
        <v>8</v>
      </c>
    </row>
  </sheetData>
  <sheetProtection sheet="1" objects="1" scenarios="1"/>
  <pageMargins left="0.7" right="0.7" top="0.75" bottom="0.75" header="0.3" footer="0.3"/>
  <pageSetup orientation="portrait" r:id="rId1"/>
  <headerFooter>
    <oddHeader>&amp;C&amp;"Arial,Bold"&amp;11SOUTHWESTERN OKLAHOMA STATE UNIVERSITY
EVALUATION OF TEACHER CANDIDATE
&amp;"Arial,Bold Italic"Teacher Work Sample, Cumulative&amp;"Arial,Bold"
Fall 2019</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6"/>
  <sheetViews>
    <sheetView showGridLines="0" tabSelected="1" view="pageLayout" zoomScaleNormal="100" workbookViewId="0">
      <selection activeCell="P15" sqref="O15:P15"/>
    </sheetView>
  </sheetViews>
  <sheetFormatPr defaultColWidth="10.6640625" defaultRowHeight="10.5" x14ac:dyDescent="0.15"/>
  <cols>
    <col min="1" max="1" width="7.33203125" style="2" bestFit="1" customWidth="1"/>
    <col min="2" max="12" width="5.6640625" style="3" bestFit="1" customWidth="1"/>
    <col min="13" max="13" width="9.1640625" style="4" bestFit="1" customWidth="1"/>
    <col min="14" max="16384" width="10.6640625" style="1"/>
  </cols>
  <sheetData>
    <row r="1" spans="1:13" ht="15" x14ac:dyDescent="0.15">
      <c r="A1" s="48"/>
      <c r="B1" s="48"/>
      <c r="C1" s="48"/>
      <c r="D1" s="48"/>
      <c r="E1" s="48"/>
      <c r="F1" s="48"/>
      <c r="G1" s="48"/>
      <c r="H1" s="48"/>
      <c r="I1" s="48"/>
      <c r="J1" s="48"/>
      <c r="K1" s="48"/>
      <c r="L1" s="48"/>
      <c r="M1" s="48"/>
    </row>
    <row r="2" spans="1:13" ht="13.5" customHeight="1" x14ac:dyDescent="0.15">
      <c r="A2" s="49"/>
      <c r="B2" s="49"/>
      <c r="C2" s="49"/>
      <c r="D2" s="49"/>
      <c r="E2" s="49"/>
      <c r="F2" s="49"/>
      <c r="G2" s="49"/>
      <c r="H2" s="49"/>
      <c r="I2" s="49"/>
      <c r="J2" s="49"/>
      <c r="K2" s="49"/>
      <c r="L2" s="49"/>
      <c r="M2" s="49"/>
    </row>
    <row r="3" spans="1:13" ht="13.5" customHeight="1" x14ac:dyDescent="0.15">
      <c r="A3" s="48"/>
      <c r="B3" s="48"/>
      <c r="C3" s="48"/>
      <c r="D3" s="48"/>
      <c r="E3" s="48"/>
      <c r="F3" s="48"/>
      <c r="G3" s="48"/>
      <c r="H3" s="48"/>
      <c r="I3" s="48"/>
      <c r="J3" s="48"/>
      <c r="K3" s="48"/>
      <c r="L3" s="48"/>
      <c r="M3" s="48"/>
    </row>
    <row r="4" spans="1:13" ht="13.5" customHeight="1" x14ac:dyDescent="0.15">
      <c r="A4" s="49"/>
      <c r="B4" s="49"/>
      <c r="C4" s="49"/>
      <c r="D4" s="49"/>
      <c r="E4" s="49"/>
      <c r="F4" s="49"/>
      <c r="G4" s="49"/>
      <c r="H4" s="49"/>
      <c r="I4" s="49"/>
      <c r="J4" s="49"/>
      <c r="K4" s="49"/>
      <c r="L4" s="49"/>
      <c r="M4" s="49"/>
    </row>
    <row r="5" spans="1:13" ht="13.5" customHeight="1" x14ac:dyDescent="0.15"/>
    <row r="6" spans="1:13" s="5" customFormat="1" ht="13.5" customHeight="1" x14ac:dyDescent="0.15">
      <c r="A6" s="39" t="s">
        <v>0</v>
      </c>
      <c r="B6" s="39" t="s">
        <v>319</v>
      </c>
      <c r="C6" s="39" t="s">
        <v>320</v>
      </c>
      <c r="D6" s="39" t="s">
        <v>321</v>
      </c>
      <c r="E6" s="39" t="s">
        <v>322</v>
      </c>
      <c r="F6" s="39" t="s">
        <v>323</v>
      </c>
      <c r="G6" s="39" t="s">
        <v>324</v>
      </c>
      <c r="H6" s="39" t="s">
        <v>325</v>
      </c>
      <c r="I6" s="39" t="s">
        <v>326</v>
      </c>
      <c r="J6" s="39" t="s">
        <v>327</v>
      </c>
      <c r="K6" s="39" t="s">
        <v>328</v>
      </c>
      <c r="L6" s="39" t="s">
        <v>329</v>
      </c>
      <c r="M6" s="40" t="s">
        <v>1</v>
      </c>
    </row>
    <row r="7" spans="1:13" s="6" customFormat="1" ht="13.5" customHeight="1" x14ac:dyDescent="0.15">
      <c r="A7" s="43">
        <v>1</v>
      </c>
      <c r="B7" s="41">
        <f>Textual!E6</f>
        <v>2</v>
      </c>
      <c r="C7" s="41">
        <f>Textual!G6</f>
        <v>2</v>
      </c>
      <c r="D7" s="41">
        <f>Textual!I6</f>
        <v>2</v>
      </c>
      <c r="E7" s="41">
        <f>Textual!K6</f>
        <v>2</v>
      </c>
      <c r="F7" s="41">
        <f>Textual!M6</f>
        <v>2</v>
      </c>
      <c r="G7" s="41">
        <f>Textual!O6</f>
        <v>2</v>
      </c>
      <c r="H7" s="41">
        <f>Textual!Q6</f>
        <v>2</v>
      </c>
      <c r="I7" s="41">
        <f>Textual!S6</f>
        <v>2</v>
      </c>
      <c r="J7" s="41">
        <f>Textual!U6</f>
        <v>2</v>
      </c>
      <c r="K7" s="41">
        <f>Textual!W6</f>
        <v>2</v>
      </c>
      <c r="L7" s="41">
        <f>Textual!Y6</f>
        <v>2</v>
      </c>
      <c r="M7" s="42">
        <f>AVERAGE(B7:L7)</f>
        <v>2</v>
      </c>
    </row>
    <row r="8" spans="1:13" s="6" customFormat="1" ht="13.5" customHeight="1" x14ac:dyDescent="0.15">
      <c r="A8" s="43">
        <v>2</v>
      </c>
      <c r="B8" s="41">
        <f>Textual!E7</f>
        <v>2</v>
      </c>
      <c r="C8" s="41">
        <f>Textual!G7</f>
        <v>2</v>
      </c>
      <c r="D8" s="41">
        <f>Textual!I7</f>
        <v>2</v>
      </c>
      <c r="E8" s="41">
        <f>Textual!K7</f>
        <v>2</v>
      </c>
      <c r="F8" s="41">
        <f>Textual!M7</f>
        <v>2</v>
      </c>
      <c r="G8" s="41">
        <f>Textual!O7</f>
        <v>1</v>
      </c>
      <c r="H8" s="41">
        <f>Textual!Q7</f>
        <v>2</v>
      </c>
      <c r="I8" s="41">
        <f>Textual!S7</f>
        <v>1</v>
      </c>
      <c r="J8" s="41">
        <f>Textual!U7</f>
        <v>1</v>
      </c>
      <c r="K8" s="41">
        <f>Textual!W7</f>
        <v>2</v>
      </c>
      <c r="L8" s="41">
        <f>Textual!Y7</f>
        <v>2</v>
      </c>
      <c r="M8" s="42">
        <f t="shared" ref="M8:M46" si="0">AVERAGE(B8:L8)</f>
        <v>1.7272727272727273</v>
      </c>
    </row>
    <row r="9" spans="1:13" s="6" customFormat="1" ht="13.5" customHeight="1" x14ac:dyDescent="0.15">
      <c r="A9" s="43">
        <v>3</v>
      </c>
      <c r="B9" s="41">
        <f>Textual!E8</f>
        <v>2</v>
      </c>
      <c r="C9" s="41">
        <f>Textual!G8</f>
        <v>2</v>
      </c>
      <c r="D9" s="41">
        <f>Textual!I8</f>
        <v>2</v>
      </c>
      <c r="E9" s="41">
        <f>Textual!K8</f>
        <v>2</v>
      </c>
      <c r="F9" s="41">
        <f>Textual!M8</f>
        <v>2</v>
      </c>
      <c r="G9" s="41">
        <f>Textual!O8</f>
        <v>2</v>
      </c>
      <c r="H9" s="41">
        <f>Textual!Q8</f>
        <v>2</v>
      </c>
      <c r="I9" s="41">
        <f>Textual!S8</f>
        <v>2</v>
      </c>
      <c r="J9" s="41">
        <f>Textual!U8</f>
        <v>2</v>
      </c>
      <c r="K9" s="41">
        <f>Textual!W8</f>
        <v>2</v>
      </c>
      <c r="L9" s="41">
        <f>Textual!Y8</f>
        <v>2</v>
      </c>
      <c r="M9" s="42">
        <f t="shared" si="0"/>
        <v>2</v>
      </c>
    </row>
    <row r="10" spans="1:13" s="6" customFormat="1" ht="13.5" customHeight="1" x14ac:dyDescent="0.15">
      <c r="A10" s="43">
        <v>4</v>
      </c>
      <c r="B10" s="41">
        <f>Textual!E9</f>
        <v>2</v>
      </c>
      <c r="C10" s="41">
        <f>Textual!G9</f>
        <v>2</v>
      </c>
      <c r="D10" s="41">
        <f>Textual!I9</f>
        <v>2</v>
      </c>
      <c r="E10" s="41">
        <f>Textual!K9</f>
        <v>2</v>
      </c>
      <c r="F10" s="41">
        <f>Textual!M9</f>
        <v>2</v>
      </c>
      <c r="G10" s="41">
        <f>Textual!O9</f>
        <v>2</v>
      </c>
      <c r="H10" s="41">
        <f>Textual!Q9</f>
        <v>2</v>
      </c>
      <c r="I10" s="41">
        <f>Textual!S9</f>
        <v>2</v>
      </c>
      <c r="J10" s="41">
        <f>Textual!U9</f>
        <v>2</v>
      </c>
      <c r="K10" s="41">
        <f>Textual!W9</f>
        <v>2</v>
      </c>
      <c r="L10" s="41">
        <f>Textual!Y9</f>
        <v>2</v>
      </c>
      <c r="M10" s="42">
        <f t="shared" si="0"/>
        <v>2</v>
      </c>
    </row>
    <row r="11" spans="1:13" s="6" customFormat="1" ht="13.5" customHeight="1" x14ac:dyDescent="0.15">
      <c r="A11" s="43">
        <v>5</v>
      </c>
      <c r="B11" s="41">
        <f>Textual!E10</f>
        <v>2</v>
      </c>
      <c r="C11" s="41">
        <f>Textual!G10</f>
        <v>2</v>
      </c>
      <c r="D11" s="41">
        <f>Textual!I10</f>
        <v>2</v>
      </c>
      <c r="E11" s="41">
        <f>Textual!K10</f>
        <v>2</v>
      </c>
      <c r="F11" s="41">
        <f>Textual!M10</f>
        <v>2</v>
      </c>
      <c r="G11" s="41">
        <f>Textual!O10</f>
        <v>2</v>
      </c>
      <c r="H11" s="41">
        <f>Textual!Q10</f>
        <v>2</v>
      </c>
      <c r="I11" s="41">
        <f>Textual!S10</f>
        <v>2</v>
      </c>
      <c r="J11" s="41">
        <f>Textual!U10</f>
        <v>2</v>
      </c>
      <c r="K11" s="41">
        <f>Textual!W10</f>
        <v>2</v>
      </c>
      <c r="L11" s="41">
        <f>Textual!Y10</f>
        <v>2</v>
      </c>
      <c r="M11" s="42">
        <f t="shared" si="0"/>
        <v>2</v>
      </c>
    </row>
    <row r="12" spans="1:13" s="6" customFormat="1" ht="13.5" customHeight="1" x14ac:dyDescent="0.15">
      <c r="A12" s="43">
        <v>6</v>
      </c>
      <c r="B12" s="41">
        <f>Textual!E11</f>
        <v>2</v>
      </c>
      <c r="C12" s="41">
        <f>Textual!G11</f>
        <v>2</v>
      </c>
      <c r="D12" s="41">
        <f>Textual!I11</f>
        <v>2</v>
      </c>
      <c r="E12" s="41">
        <f>Textual!K11</f>
        <v>2</v>
      </c>
      <c r="F12" s="41">
        <f>Textual!M11</f>
        <v>2</v>
      </c>
      <c r="G12" s="41">
        <f>Textual!O11</f>
        <v>2</v>
      </c>
      <c r="H12" s="41">
        <f>Textual!Q11</f>
        <v>2</v>
      </c>
      <c r="I12" s="41">
        <f>Textual!S11</f>
        <v>2</v>
      </c>
      <c r="J12" s="41">
        <f>Textual!U11</f>
        <v>2</v>
      </c>
      <c r="K12" s="41">
        <f>Textual!W11</f>
        <v>2</v>
      </c>
      <c r="L12" s="41">
        <f>Textual!Y11</f>
        <v>2</v>
      </c>
      <c r="M12" s="42">
        <f t="shared" si="0"/>
        <v>2</v>
      </c>
    </row>
    <row r="13" spans="1:13" s="6" customFormat="1" ht="13.5" customHeight="1" x14ac:dyDescent="0.15">
      <c r="A13" s="43">
        <v>7</v>
      </c>
      <c r="B13" s="41">
        <f>Textual!E12</f>
        <v>2</v>
      </c>
      <c r="C13" s="41">
        <f>Textual!G12</f>
        <v>2</v>
      </c>
      <c r="D13" s="41">
        <f>Textual!I12</f>
        <v>2</v>
      </c>
      <c r="E13" s="41">
        <f>Textual!K12</f>
        <v>2</v>
      </c>
      <c r="F13" s="41">
        <f>Textual!M12</f>
        <v>2</v>
      </c>
      <c r="G13" s="41">
        <f>Textual!O12</f>
        <v>1</v>
      </c>
      <c r="H13" s="41">
        <f>Textual!Q12</f>
        <v>2</v>
      </c>
      <c r="I13" s="41">
        <f>Textual!S12</f>
        <v>2</v>
      </c>
      <c r="J13" s="41">
        <f>Textual!U12</f>
        <v>2</v>
      </c>
      <c r="K13" s="41">
        <f>Textual!W12</f>
        <v>2</v>
      </c>
      <c r="L13" s="41">
        <f>Textual!Y12</f>
        <v>2</v>
      </c>
      <c r="M13" s="42">
        <f t="shared" si="0"/>
        <v>1.9090909090909092</v>
      </c>
    </row>
    <row r="14" spans="1:13" s="6" customFormat="1" ht="13.5" customHeight="1" x14ac:dyDescent="0.15">
      <c r="A14" s="43">
        <v>8</v>
      </c>
      <c r="B14" s="41">
        <f>Textual!E13</f>
        <v>2</v>
      </c>
      <c r="C14" s="41">
        <f>Textual!G13</f>
        <v>2</v>
      </c>
      <c r="D14" s="41">
        <f>Textual!I13</f>
        <v>1</v>
      </c>
      <c r="E14" s="41">
        <f>Textual!K13</f>
        <v>2</v>
      </c>
      <c r="F14" s="41">
        <f>Textual!M13</f>
        <v>2</v>
      </c>
      <c r="G14" s="41">
        <f>Textual!O13</f>
        <v>1</v>
      </c>
      <c r="H14" s="41">
        <f>Textual!Q13</f>
        <v>1</v>
      </c>
      <c r="I14" s="41">
        <f>Textual!S13</f>
        <v>2</v>
      </c>
      <c r="J14" s="41">
        <f>Textual!U13</f>
        <v>2</v>
      </c>
      <c r="K14" s="41">
        <f>Textual!W13</f>
        <v>2</v>
      </c>
      <c r="L14" s="41">
        <f>Textual!Y13</f>
        <v>2</v>
      </c>
      <c r="M14" s="42">
        <f t="shared" si="0"/>
        <v>1.7272727272727273</v>
      </c>
    </row>
    <row r="15" spans="1:13" s="6" customFormat="1" ht="13.5" customHeight="1" x14ac:dyDescent="0.15">
      <c r="A15" s="43">
        <v>9</v>
      </c>
      <c r="B15" s="41">
        <f>Textual!E14</f>
        <v>2</v>
      </c>
      <c r="C15" s="41">
        <f>Textual!G14</f>
        <v>2</v>
      </c>
      <c r="D15" s="41">
        <f>Textual!I14</f>
        <v>1</v>
      </c>
      <c r="E15" s="41">
        <f>Textual!K14</f>
        <v>2</v>
      </c>
      <c r="F15" s="41">
        <f>Textual!M14</f>
        <v>2</v>
      </c>
      <c r="G15" s="41">
        <f>Textual!O14</f>
        <v>1</v>
      </c>
      <c r="H15" s="41">
        <f>Textual!Q14</f>
        <v>2</v>
      </c>
      <c r="I15" s="41">
        <f>Textual!S14</f>
        <v>1</v>
      </c>
      <c r="J15" s="41">
        <f>Textual!U14</f>
        <v>1</v>
      </c>
      <c r="K15" s="41">
        <f>Textual!W14</f>
        <v>2</v>
      </c>
      <c r="L15" s="41">
        <f>Textual!Y14</f>
        <v>2</v>
      </c>
      <c r="M15" s="42">
        <f t="shared" si="0"/>
        <v>1.6363636363636365</v>
      </c>
    </row>
    <row r="16" spans="1:13" s="6" customFormat="1" ht="13.5" customHeight="1" x14ac:dyDescent="0.15">
      <c r="A16" s="43">
        <v>10</v>
      </c>
      <c r="B16" s="41">
        <f>Textual!E15</f>
        <v>2</v>
      </c>
      <c r="C16" s="41">
        <f>Textual!G15</f>
        <v>2</v>
      </c>
      <c r="D16" s="41">
        <f>Textual!I15</f>
        <v>2</v>
      </c>
      <c r="E16" s="41">
        <f>Textual!K15</f>
        <v>2</v>
      </c>
      <c r="F16" s="41">
        <f>Textual!M15</f>
        <v>2</v>
      </c>
      <c r="G16" s="41">
        <f>Textual!O15</f>
        <v>2</v>
      </c>
      <c r="H16" s="41">
        <f>Textual!Q15</f>
        <v>2</v>
      </c>
      <c r="I16" s="41">
        <f>Textual!S15</f>
        <v>2</v>
      </c>
      <c r="J16" s="41">
        <f>Textual!U15</f>
        <v>2</v>
      </c>
      <c r="K16" s="41">
        <f>Textual!W15</f>
        <v>2</v>
      </c>
      <c r="L16" s="41">
        <f>Textual!Y15</f>
        <v>2</v>
      </c>
      <c r="M16" s="42">
        <f t="shared" si="0"/>
        <v>2</v>
      </c>
    </row>
    <row r="17" spans="1:13" s="6" customFormat="1" ht="13.5" customHeight="1" x14ac:dyDescent="0.15">
      <c r="A17" s="43">
        <v>11</v>
      </c>
      <c r="B17" s="41">
        <f>Textual!E16</f>
        <v>2</v>
      </c>
      <c r="C17" s="41">
        <f>Textual!G16</f>
        <v>2</v>
      </c>
      <c r="D17" s="41">
        <f>Textual!I16</f>
        <v>2</v>
      </c>
      <c r="E17" s="41">
        <f>Textual!K16</f>
        <v>2</v>
      </c>
      <c r="F17" s="41">
        <f>Textual!M16</f>
        <v>2</v>
      </c>
      <c r="G17" s="41">
        <f>Textual!O16</f>
        <v>2</v>
      </c>
      <c r="H17" s="41">
        <f>Textual!Q16</f>
        <v>2</v>
      </c>
      <c r="I17" s="41">
        <f>Textual!S16</f>
        <v>2</v>
      </c>
      <c r="J17" s="41">
        <f>Textual!U16</f>
        <v>2</v>
      </c>
      <c r="K17" s="41">
        <f>Textual!W16</f>
        <v>2</v>
      </c>
      <c r="L17" s="41">
        <f>Textual!Y16</f>
        <v>2</v>
      </c>
      <c r="M17" s="42">
        <f t="shared" si="0"/>
        <v>2</v>
      </c>
    </row>
    <row r="18" spans="1:13" s="6" customFormat="1" ht="13.5" customHeight="1" x14ac:dyDescent="0.15">
      <c r="A18" s="43">
        <v>12</v>
      </c>
      <c r="B18" s="41">
        <f>Textual!E17</f>
        <v>2</v>
      </c>
      <c r="C18" s="41">
        <f>Textual!G17</f>
        <v>2</v>
      </c>
      <c r="D18" s="41">
        <f>Textual!I17</f>
        <v>2</v>
      </c>
      <c r="E18" s="41">
        <f>Textual!K17</f>
        <v>2</v>
      </c>
      <c r="F18" s="41">
        <f>Textual!M17</f>
        <v>2</v>
      </c>
      <c r="G18" s="41">
        <f>Textual!O17</f>
        <v>2</v>
      </c>
      <c r="H18" s="41">
        <f>Textual!Q17</f>
        <v>2</v>
      </c>
      <c r="I18" s="41">
        <f>Textual!S17</f>
        <v>2</v>
      </c>
      <c r="J18" s="41">
        <f>Textual!U17</f>
        <v>2</v>
      </c>
      <c r="K18" s="41">
        <f>Textual!W17</f>
        <v>2</v>
      </c>
      <c r="L18" s="41">
        <f>Textual!Y17</f>
        <v>2</v>
      </c>
      <c r="M18" s="42">
        <f t="shared" si="0"/>
        <v>2</v>
      </c>
    </row>
    <row r="19" spans="1:13" s="6" customFormat="1" ht="13.5" customHeight="1" x14ac:dyDescent="0.15">
      <c r="A19" s="43">
        <v>13</v>
      </c>
      <c r="B19" s="41">
        <f>Textual!E18</f>
        <v>2</v>
      </c>
      <c r="C19" s="41">
        <f>Textual!G18</f>
        <v>2</v>
      </c>
      <c r="D19" s="41">
        <f>Textual!I18</f>
        <v>2</v>
      </c>
      <c r="E19" s="41">
        <f>Textual!K18</f>
        <v>2</v>
      </c>
      <c r="F19" s="41">
        <f>Textual!M18</f>
        <v>2</v>
      </c>
      <c r="G19" s="41">
        <f>Textual!O18</f>
        <v>2</v>
      </c>
      <c r="H19" s="41">
        <f>Textual!Q18</f>
        <v>2</v>
      </c>
      <c r="I19" s="41">
        <f>Textual!S18</f>
        <v>2</v>
      </c>
      <c r="J19" s="41">
        <f>Textual!U18</f>
        <v>2</v>
      </c>
      <c r="K19" s="41">
        <f>Textual!W18</f>
        <v>2</v>
      </c>
      <c r="L19" s="41">
        <f>Textual!Y18</f>
        <v>2</v>
      </c>
      <c r="M19" s="42">
        <f t="shared" si="0"/>
        <v>2</v>
      </c>
    </row>
    <row r="20" spans="1:13" s="6" customFormat="1" ht="13.5" customHeight="1" x14ac:dyDescent="0.15">
      <c r="A20" s="43">
        <v>14</v>
      </c>
      <c r="B20" s="41">
        <f>Textual!E19</f>
        <v>2</v>
      </c>
      <c r="C20" s="41">
        <f>Textual!G19</f>
        <v>2</v>
      </c>
      <c r="D20" s="41">
        <f>Textual!I19</f>
        <v>2</v>
      </c>
      <c r="E20" s="41">
        <f>Textual!K19</f>
        <v>2</v>
      </c>
      <c r="F20" s="41">
        <f>Textual!M19</f>
        <v>2</v>
      </c>
      <c r="G20" s="41">
        <f>Textual!O19</f>
        <v>2</v>
      </c>
      <c r="H20" s="41">
        <f>Textual!Q19</f>
        <v>2</v>
      </c>
      <c r="I20" s="41">
        <f>Textual!S19</f>
        <v>2</v>
      </c>
      <c r="J20" s="41">
        <f>Textual!U19</f>
        <v>2</v>
      </c>
      <c r="K20" s="41">
        <f>Textual!W19</f>
        <v>2</v>
      </c>
      <c r="L20" s="41">
        <f>Textual!Y19</f>
        <v>2</v>
      </c>
      <c r="M20" s="42">
        <f t="shared" si="0"/>
        <v>2</v>
      </c>
    </row>
    <row r="21" spans="1:13" s="6" customFormat="1" ht="13.5" customHeight="1" x14ac:dyDescent="0.15">
      <c r="A21" s="43">
        <v>15</v>
      </c>
      <c r="B21" s="41">
        <f>Textual!E20</f>
        <v>2</v>
      </c>
      <c r="C21" s="41">
        <f>Textual!G20</f>
        <v>2</v>
      </c>
      <c r="D21" s="41">
        <f>Textual!I20</f>
        <v>2</v>
      </c>
      <c r="E21" s="41">
        <f>Textual!K20</f>
        <v>2</v>
      </c>
      <c r="F21" s="41">
        <f>Textual!M20</f>
        <v>2</v>
      </c>
      <c r="G21" s="41">
        <f>Textual!O20</f>
        <v>2</v>
      </c>
      <c r="H21" s="41">
        <f>Textual!Q20</f>
        <v>2</v>
      </c>
      <c r="I21" s="41">
        <f>Textual!S20</f>
        <v>2</v>
      </c>
      <c r="J21" s="41">
        <f>Textual!U20</f>
        <v>2</v>
      </c>
      <c r="K21" s="41">
        <f>Textual!W20</f>
        <v>2</v>
      </c>
      <c r="L21" s="41">
        <f>Textual!Y20</f>
        <v>2</v>
      </c>
      <c r="M21" s="42">
        <f t="shared" si="0"/>
        <v>2</v>
      </c>
    </row>
    <row r="22" spans="1:13" s="6" customFormat="1" ht="13.5" customHeight="1" x14ac:dyDescent="0.15">
      <c r="A22" s="43">
        <v>16</v>
      </c>
      <c r="B22" s="41">
        <f>Textual!E21</f>
        <v>2</v>
      </c>
      <c r="C22" s="41">
        <f>Textual!G21</f>
        <v>2</v>
      </c>
      <c r="D22" s="41">
        <f>Textual!I21</f>
        <v>2</v>
      </c>
      <c r="E22" s="41">
        <f>Textual!K21</f>
        <v>2</v>
      </c>
      <c r="F22" s="41">
        <f>Textual!M21</f>
        <v>2</v>
      </c>
      <c r="G22" s="41">
        <f>Textual!O21</f>
        <v>2</v>
      </c>
      <c r="H22" s="41">
        <f>Textual!Q21</f>
        <v>2</v>
      </c>
      <c r="I22" s="41">
        <f>Textual!S21</f>
        <v>2</v>
      </c>
      <c r="J22" s="41">
        <f>Textual!U21</f>
        <v>2</v>
      </c>
      <c r="K22" s="41">
        <f>Textual!W21</f>
        <v>2</v>
      </c>
      <c r="L22" s="41">
        <f>Textual!Y21</f>
        <v>2</v>
      </c>
      <c r="M22" s="42">
        <f t="shared" si="0"/>
        <v>2</v>
      </c>
    </row>
    <row r="23" spans="1:13" s="6" customFormat="1" ht="13.5" customHeight="1" x14ac:dyDescent="0.15">
      <c r="A23" s="43">
        <v>17</v>
      </c>
      <c r="B23" s="41">
        <f>Textual!E22</f>
        <v>2</v>
      </c>
      <c r="C23" s="41">
        <f>Textual!G22</f>
        <v>2</v>
      </c>
      <c r="D23" s="41">
        <f>Textual!I22</f>
        <v>2</v>
      </c>
      <c r="E23" s="41">
        <f>Textual!K22</f>
        <v>1</v>
      </c>
      <c r="F23" s="41">
        <f>Textual!M22</f>
        <v>2</v>
      </c>
      <c r="G23" s="41">
        <f>Textual!O22</f>
        <v>1</v>
      </c>
      <c r="H23" s="41">
        <f>Textual!Q22</f>
        <v>2</v>
      </c>
      <c r="I23" s="41">
        <f>Textual!S22</f>
        <v>2</v>
      </c>
      <c r="J23" s="41">
        <f>Textual!U22</f>
        <v>2</v>
      </c>
      <c r="K23" s="41">
        <f>Textual!W22</f>
        <v>1</v>
      </c>
      <c r="L23" s="41">
        <f>Textual!Y22</f>
        <v>2</v>
      </c>
      <c r="M23" s="42">
        <f t="shared" si="0"/>
        <v>1.7272727272727273</v>
      </c>
    </row>
    <row r="24" spans="1:13" s="6" customFormat="1" ht="13.5" customHeight="1" x14ac:dyDescent="0.15">
      <c r="A24" s="43">
        <v>18</v>
      </c>
      <c r="B24" s="41">
        <f>Textual!E23</f>
        <v>2</v>
      </c>
      <c r="C24" s="41">
        <f>Textual!G23</f>
        <v>2</v>
      </c>
      <c r="D24" s="41">
        <f>Textual!I23</f>
        <v>2</v>
      </c>
      <c r="E24" s="41">
        <f>Textual!K23</f>
        <v>2</v>
      </c>
      <c r="F24" s="41">
        <f>Textual!M23</f>
        <v>2</v>
      </c>
      <c r="G24" s="41">
        <f>Textual!O23</f>
        <v>2</v>
      </c>
      <c r="H24" s="41">
        <f>Textual!Q23</f>
        <v>2</v>
      </c>
      <c r="I24" s="41">
        <f>Textual!S23</f>
        <v>2</v>
      </c>
      <c r="J24" s="41">
        <f>Textual!U23</f>
        <v>2</v>
      </c>
      <c r="K24" s="41">
        <f>Textual!W23</f>
        <v>2</v>
      </c>
      <c r="L24" s="41">
        <f>Textual!Y23</f>
        <v>2</v>
      </c>
      <c r="M24" s="42">
        <f t="shared" si="0"/>
        <v>2</v>
      </c>
    </row>
    <row r="25" spans="1:13" s="6" customFormat="1" ht="13.5" customHeight="1" x14ac:dyDescent="0.15">
      <c r="A25" s="43">
        <v>19</v>
      </c>
      <c r="B25" s="41">
        <f>Textual!E24</f>
        <v>2</v>
      </c>
      <c r="C25" s="41">
        <f>Textual!G24</f>
        <v>2</v>
      </c>
      <c r="D25" s="41">
        <f>Textual!I24</f>
        <v>2</v>
      </c>
      <c r="E25" s="41">
        <f>Textual!K24</f>
        <v>2</v>
      </c>
      <c r="F25" s="41">
        <f>Textual!M24</f>
        <v>2</v>
      </c>
      <c r="G25" s="41">
        <f>Textual!O24</f>
        <v>2</v>
      </c>
      <c r="H25" s="41">
        <f>Textual!Q24</f>
        <v>2</v>
      </c>
      <c r="I25" s="41">
        <f>Textual!S24</f>
        <v>2</v>
      </c>
      <c r="J25" s="41">
        <f>Textual!U24</f>
        <v>2</v>
      </c>
      <c r="K25" s="41">
        <f>Textual!W24</f>
        <v>2</v>
      </c>
      <c r="L25" s="41">
        <f>Textual!Y24</f>
        <v>2</v>
      </c>
      <c r="M25" s="42">
        <f t="shared" si="0"/>
        <v>2</v>
      </c>
    </row>
    <row r="26" spans="1:13" s="6" customFormat="1" ht="13.5" customHeight="1" x14ac:dyDescent="0.15">
      <c r="A26" s="43">
        <v>20</v>
      </c>
      <c r="B26" s="41">
        <f>Textual!E25</f>
        <v>2</v>
      </c>
      <c r="C26" s="41">
        <f>Textual!G25</f>
        <v>2</v>
      </c>
      <c r="D26" s="41">
        <f>Textual!I25</f>
        <v>2</v>
      </c>
      <c r="E26" s="41">
        <f>Textual!K25</f>
        <v>2</v>
      </c>
      <c r="F26" s="41">
        <f>Textual!M25</f>
        <v>2</v>
      </c>
      <c r="G26" s="41">
        <f>Textual!O25</f>
        <v>2</v>
      </c>
      <c r="H26" s="41">
        <f>Textual!Q25</f>
        <v>2</v>
      </c>
      <c r="I26" s="41">
        <f>Textual!S25</f>
        <v>2</v>
      </c>
      <c r="J26" s="41">
        <f>Textual!U25</f>
        <v>2</v>
      </c>
      <c r="K26" s="41">
        <f>Textual!W25</f>
        <v>2</v>
      </c>
      <c r="L26" s="41">
        <f>Textual!Y25</f>
        <v>2</v>
      </c>
      <c r="M26" s="42">
        <f t="shared" si="0"/>
        <v>2</v>
      </c>
    </row>
    <row r="27" spans="1:13" s="6" customFormat="1" ht="13.5" customHeight="1" x14ac:dyDescent="0.15">
      <c r="A27" s="43">
        <v>21</v>
      </c>
      <c r="B27" s="41">
        <f>Textual!E26</f>
        <v>2</v>
      </c>
      <c r="C27" s="41">
        <f>Textual!G26</f>
        <v>2</v>
      </c>
      <c r="D27" s="41">
        <f>Textual!I26</f>
        <v>2</v>
      </c>
      <c r="E27" s="41">
        <f>Textual!K26</f>
        <v>1</v>
      </c>
      <c r="F27" s="41">
        <f>Textual!M26</f>
        <v>1</v>
      </c>
      <c r="G27" s="41">
        <f>Textual!O26</f>
        <v>2</v>
      </c>
      <c r="H27" s="41">
        <f>Textual!Q26</f>
        <v>2</v>
      </c>
      <c r="I27" s="41">
        <f>Textual!S26</f>
        <v>2</v>
      </c>
      <c r="J27" s="41">
        <f>Textual!U26</f>
        <v>2</v>
      </c>
      <c r="K27" s="41">
        <f>Textual!W26</f>
        <v>2</v>
      </c>
      <c r="L27" s="41">
        <f>Textual!Y26</f>
        <v>2</v>
      </c>
      <c r="M27" s="42">
        <f t="shared" si="0"/>
        <v>1.8181818181818181</v>
      </c>
    </row>
    <row r="28" spans="1:13" s="6" customFormat="1" ht="13.5" customHeight="1" x14ac:dyDescent="0.15">
      <c r="A28" s="43">
        <v>22</v>
      </c>
      <c r="B28" s="41">
        <f>Textual!E27</f>
        <v>2</v>
      </c>
      <c r="C28" s="41">
        <f>Textual!G27</f>
        <v>2</v>
      </c>
      <c r="D28" s="41">
        <f>Textual!I27</f>
        <v>2</v>
      </c>
      <c r="E28" s="41">
        <f>Textual!K27</f>
        <v>2</v>
      </c>
      <c r="F28" s="41">
        <f>Textual!M27</f>
        <v>2</v>
      </c>
      <c r="G28" s="41">
        <f>Textual!O27</f>
        <v>2</v>
      </c>
      <c r="H28" s="41">
        <f>Textual!Q27</f>
        <v>2</v>
      </c>
      <c r="I28" s="41">
        <f>Textual!S27</f>
        <v>2</v>
      </c>
      <c r="J28" s="41">
        <f>Textual!U27</f>
        <v>2</v>
      </c>
      <c r="K28" s="41">
        <f>Textual!W27</f>
        <v>1</v>
      </c>
      <c r="L28" s="41">
        <f>Textual!Y27</f>
        <v>2</v>
      </c>
      <c r="M28" s="42">
        <f t="shared" si="0"/>
        <v>1.9090909090909092</v>
      </c>
    </row>
    <row r="29" spans="1:13" s="6" customFormat="1" ht="13.5" customHeight="1" x14ac:dyDescent="0.15">
      <c r="A29" s="43">
        <v>23</v>
      </c>
      <c r="B29" s="41">
        <f>Textual!E28</f>
        <v>2</v>
      </c>
      <c r="C29" s="41">
        <f>Textual!G28</f>
        <v>2</v>
      </c>
      <c r="D29" s="41">
        <f>Textual!I28</f>
        <v>2</v>
      </c>
      <c r="E29" s="41">
        <f>Textual!K28</f>
        <v>2</v>
      </c>
      <c r="F29" s="41">
        <f>Textual!M28</f>
        <v>2</v>
      </c>
      <c r="G29" s="41">
        <f>Textual!O28</f>
        <v>2</v>
      </c>
      <c r="H29" s="41">
        <f>Textual!Q28</f>
        <v>2</v>
      </c>
      <c r="I29" s="41">
        <f>Textual!S28</f>
        <v>2</v>
      </c>
      <c r="J29" s="41">
        <f>Textual!U28</f>
        <v>2</v>
      </c>
      <c r="K29" s="41">
        <f>Textual!W28</f>
        <v>2</v>
      </c>
      <c r="L29" s="41">
        <f>Textual!Y28</f>
        <v>2</v>
      </c>
      <c r="M29" s="42">
        <f t="shared" si="0"/>
        <v>2</v>
      </c>
    </row>
    <row r="30" spans="1:13" s="6" customFormat="1" ht="13.5" customHeight="1" x14ac:dyDescent="0.15">
      <c r="A30" s="43">
        <v>24</v>
      </c>
      <c r="B30" s="41">
        <f>Textual!E29</f>
        <v>2</v>
      </c>
      <c r="C30" s="41">
        <f>Textual!G29</f>
        <v>2</v>
      </c>
      <c r="D30" s="41">
        <f>Textual!I29</f>
        <v>2</v>
      </c>
      <c r="E30" s="41">
        <f>Textual!K29</f>
        <v>2</v>
      </c>
      <c r="F30" s="41">
        <f>Textual!M29</f>
        <v>2</v>
      </c>
      <c r="G30" s="41">
        <f>Textual!O29</f>
        <v>2</v>
      </c>
      <c r="H30" s="41">
        <f>Textual!Q29</f>
        <v>2</v>
      </c>
      <c r="I30" s="41">
        <f>Textual!S29</f>
        <v>1</v>
      </c>
      <c r="J30" s="41">
        <f>Textual!U29</f>
        <v>2</v>
      </c>
      <c r="K30" s="41">
        <f>Textual!W29</f>
        <v>2</v>
      </c>
      <c r="L30" s="41">
        <f>Textual!Y29</f>
        <v>2</v>
      </c>
      <c r="M30" s="42">
        <f t="shared" si="0"/>
        <v>1.9090909090909092</v>
      </c>
    </row>
    <row r="31" spans="1:13" s="6" customFormat="1" ht="13.5" customHeight="1" x14ac:dyDescent="0.15">
      <c r="A31" s="43">
        <v>25</v>
      </c>
      <c r="B31" s="41">
        <f>Textual!E30</f>
        <v>2</v>
      </c>
      <c r="C31" s="41">
        <f>Textual!G30</f>
        <v>2</v>
      </c>
      <c r="D31" s="41">
        <f>Textual!I30</f>
        <v>2</v>
      </c>
      <c r="E31" s="41">
        <f>Textual!K30</f>
        <v>2</v>
      </c>
      <c r="F31" s="41">
        <f>Textual!M30</f>
        <v>2</v>
      </c>
      <c r="G31" s="41">
        <f>Textual!O30</f>
        <v>2</v>
      </c>
      <c r="H31" s="41">
        <f>Textual!Q30</f>
        <v>2</v>
      </c>
      <c r="I31" s="41">
        <f>Textual!S30</f>
        <v>2</v>
      </c>
      <c r="J31" s="41">
        <f>Textual!U30</f>
        <v>2</v>
      </c>
      <c r="K31" s="41">
        <f>Textual!W30</f>
        <v>2</v>
      </c>
      <c r="L31" s="41">
        <f>Textual!Y30</f>
        <v>2</v>
      </c>
      <c r="M31" s="42">
        <f t="shared" si="0"/>
        <v>2</v>
      </c>
    </row>
    <row r="32" spans="1:13" s="6" customFormat="1" ht="13.5" customHeight="1" x14ac:dyDescent="0.15">
      <c r="A32" s="43">
        <v>26</v>
      </c>
      <c r="B32" s="41">
        <f>Textual!E31</f>
        <v>2</v>
      </c>
      <c r="C32" s="41">
        <f>Textual!G31</f>
        <v>2</v>
      </c>
      <c r="D32" s="41">
        <f>Textual!I31</f>
        <v>1</v>
      </c>
      <c r="E32" s="41">
        <f>Textual!K31</f>
        <v>2</v>
      </c>
      <c r="F32" s="41">
        <f>Textual!M31</f>
        <v>2</v>
      </c>
      <c r="G32" s="41">
        <f>Textual!O31</f>
        <v>0</v>
      </c>
      <c r="H32" s="41">
        <f>Textual!Q31</f>
        <v>0</v>
      </c>
      <c r="I32" s="41">
        <f>Textual!S31</f>
        <v>0</v>
      </c>
      <c r="J32" s="41">
        <f>Textual!U31</f>
        <v>0</v>
      </c>
      <c r="K32" s="41">
        <f>Textual!W31</f>
        <v>0</v>
      </c>
      <c r="L32" s="41">
        <f>Textual!Y31</f>
        <v>2</v>
      </c>
      <c r="M32" s="42">
        <f t="shared" si="0"/>
        <v>1</v>
      </c>
    </row>
    <row r="33" spans="1:13" s="6" customFormat="1" ht="13.5" customHeight="1" x14ac:dyDescent="0.15">
      <c r="A33" s="43">
        <v>27</v>
      </c>
      <c r="B33" s="41">
        <f>Textual!E32</f>
        <v>1</v>
      </c>
      <c r="C33" s="41">
        <f>Textual!G32</f>
        <v>2</v>
      </c>
      <c r="D33" s="41">
        <f>Textual!I32</f>
        <v>2</v>
      </c>
      <c r="E33" s="41">
        <f>Textual!K32</f>
        <v>2</v>
      </c>
      <c r="F33" s="41">
        <f>Textual!M32</f>
        <v>2</v>
      </c>
      <c r="G33" s="41">
        <f>Textual!O32</f>
        <v>2</v>
      </c>
      <c r="H33" s="41">
        <f>Textual!Q32</f>
        <v>2</v>
      </c>
      <c r="I33" s="41">
        <f>Textual!S32</f>
        <v>2</v>
      </c>
      <c r="J33" s="41">
        <f>Textual!U32</f>
        <v>2</v>
      </c>
      <c r="K33" s="41">
        <f>Textual!W32</f>
        <v>2</v>
      </c>
      <c r="L33" s="41">
        <f>Textual!Y32</f>
        <v>2</v>
      </c>
      <c r="M33" s="42">
        <f t="shared" si="0"/>
        <v>1.9090909090909092</v>
      </c>
    </row>
    <row r="34" spans="1:13" s="6" customFormat="1" ht="13.5" customHeight="1" x14ac:dyDescent="0.15">
      <c r="A34" s="43">
        <v>28</v>
      </c>
      <c r="B34" s="41">
        <f>Textual!E33</f>
        <v>2</v>
      </c>
      <c r="C34" s="41">
        <f>Textual!G33</f>
        <v>2</v>
      </c>
      <c r="D34" s="41">
        <f>Textual!I33</f>
        <v>2</v>
      </c>
      <c r="E34" s="41">
        <f>Textual!K33</f>
        <v>2</v>
      </c>
      <c r="F34" s="41">
        <f>Textual!M33</f>
        <v>2</v>
      </c>
      <c r="G34" s="41">
        <f>Textual!O33</f>
        <v>2</v>
      </c>
      <c r="H34" s="41">
        <f>Textual!Q33</f>
        <v>2</v>
      </c>
      <c r="I34" s="41">
        <f>Textual!S33</f>
        <v>2</v>
      </c>
      <c r="J34" s="41">
        <f>Textual!U33</f>
        <v>2</v>
      </c>
      <c r="K34" s="41">
        <f>Textual!W33</f>
        <v>2</v>
      </c>
      <c r="L34" s="41">
        <f>Textual!Y33</f>
        <v>2</v>
      </c>
      <c r="M34" s="42">
        <f t="shared" si="0"/>
        <v>2</v>
      </c>
    </row>
    <row r="35" spans="1:13" s="6" customFormat="1" ht="13.5" customHeight="1" x14ac:dyDescent="0.15">
      <c r="A35" s="43">
        <v>29</v>
      </c>
      <c r="B35" s="41">
        <f>Textual!E34</f>
        <v>2</v>
      </c>
      <c r="C35" s="41">
        <f>Textual!G34</f>
        <v>2</v>
      </c>
      <c r="D35" s="41">
        <f>Textual!I34</f>
        <v>2</v>
      </c>
      <c r="E35" s="41">
        <f>Textual!K34</f>
        <v>2</v>
      </c>
      <c r="F35" s="41">
        <f>Textual!M34</f>
        <v>2</v>
      </c>
      <c r="G35" s="41">
        <f>Textual!O34</f>
        <v>2</v>
      </c>
      <c r="H35" s="41">
        <f>Textual!Q34</f>
        <v>2</v>
      </c>
      <c r="I35" s="41">
        <f>Textual!S34</f>
        <v>2</v>
      </c>
      <c r="J35" s="41">
        <f>Textual!U34</f>
        <v>2</v>
      </c>
      <c r="K35" s="41">
        <f>Textual!W34</f>
        <v>2</v>
      </c>
      <c r="L35" s="41">
        <f>Textual!Y34</f>
        <v>2</v>
      </c>
      <c r="M35" s="42">
        <f t="shared" si="0"/>
        <v>2</v>
      </c>
    </row>
    <row r="36" spans="1:13" s="6" customFormat="1" ht="13.5" customHeight="1" x14ac:dyDescent="0.15">
      <c r="A36" s="43">
        <v>30</v>
      </c>
      <c r="B36" s="41">
        <f>Textual!E35</f>
        <v>2</v>
      </c>
      <c r="C36" s="41">
        <f>Textual!G35</f>
        <v>1</v>
      </c>
      <c r="D36" s="41">
        <f>Textual!I35</f>
        <v>2</v>
      </c>
      <c r="E36" s="41">
        <f>Textual!K35</f>
        <v>1</v>
      </c>
      <c r="F36" s="41">
        <f>Textual!M35</f>
        <v>2</v>
      </c>
      <c r="G36" s="41">
        <f>Textual!O35</f>
        <v>0</v>
      </c>
      <c r="H36" s="41">
        <f>Textual!Q35</f>
        <v>2</v>
      </c>
      <c r="I36" s="41">
        <f>Textual!S35</f>
        <v>2</v>
      </c>
      <c r="J36" s="41">
        <f>Textual!U35</f>
        <v>2</v>
      </c>
      <c r="K36" s="41">
        <f>Textual!W35</f>
        <v>1</v>
      </c>
      <c r="L36" s="41">
        <f>Textual!Y35</f>
        <v>2</v>
      </c>
      <c r="M36" s="42">
        <f t="shared" si="0"/>
        <v>1.5454545454545454</v>
      </c>
    </row>
    <row r="37" spans="1:13" s="6" customFormat="1" ht="13.5" customHeight="1" x14ac:dyDescent="0.15">
      <c r="A37" s="43">
        <v>31</v>
      </c>
      <c r="B37" s="41">
        <f>Textual!E36</f>
        <v>2</v>
      </c>
      <c r="C37" s="41">
        <f>Textual!G36</f>
        <v>2</v>
      </c>
      <c r="D37" s="41">
        <f>Textual!I36</f>
        <v>2</v>
      </c>
      <c r="E37" s="41">
        <f>Textual!K36</f>
        <v>1</v>
      </c>
      <c r="F37" s="41">
        <f>Textual!M36</f>
        <v>2</v>
      </c>
      <c r="G37" s="41">
        <f>Textual!O36</f>
        <v>0</v>
      </c>
      <c r="H37" s="41">
        <f>Textual!Q36</f>
        <v>2</v>
      </c>
      <c r="I37" s="41">
        <f>Textual!S36</f>
        <v>2</v>
      </c>
      <c r="J37" s="41">
        <f>Textual!U36</f>
        <v>0</v>
      </c>
      <c r="K37" s="41">
        <f>Textual!W36</f>
        <v>0</v>
      </c>
      <c r="L37" s="41">
        <f>Textual!Y36</f>
        <v>2</v>
      </c>
      <c r="M37" s="42">
        <f t="shared" si="0"/>
        <v>1.3636363636363635</v>
      </c>
    </row>
    <row r="38" spans="1:13" s="6" customFormat="1" ht="13.5" customHeight="1" x14ac:dyDescent="0.15">
      <c r="A38" s="43">
        <v>32</v>
      </c>
      <c r="B38" s="41">
        <f>Textual!E37</f>
        <v>2</v>
      </c>
      <c r="C38" s="41">
        <f>Textual!G37</f>
        <v>2</v>
      </c>
      <c r="D38" s="41">
        <f>Textual!I37</f>
        <v>2</v>
      </c>
      <c r="E38" s="41">
        <f>Textual!K37</f>
        <v>1</v>
      </c>
      <c r="F38" s="41">
        <f>Textual!M37</f>
        <v>2</v>
      </c>
      <c r="G38" s="41">
        <f>Textual!O37</f>
        <v>2</v>
      </c>
      <c r="H38" s="41">
        <f>Textual!Q37</f>
        <v>2</v>
      </c>
      <c r="I38" s="41">
        <f>Textual!S37</f>
        <v>2</v>
      </c>
      <c r="J38" s="41">
        <f>Textual!U37</f>
        <v>2</v>
      </c>
      <c r="K38" s="41">
        <f>Textual!W37</f>
        <v>2</v>
      </c>
      <c r="L38" s="41">
        <f>Textual!Y37</f>
        <v>2</v>
      </c>
      <c r="M38" s="42">
        <f t="shared" si="0"/>
        <v>1.9090909090909092</v>
      </c>
    </row>
    <row r="39" spans="1:13" s="6" customFormat="1" ht="13.5" customHeight="1" x14ac:dyDescent="0.15">
      <c r="A39" s="43">
        <v>33</v>
      </c>
      <c r="B39" s="41">
        <f>Textual!E38</f>
        <v>2</v>
      </c>
      <c r="C39" s="41">
        <f>Textual!G38</f>
        <v>2</v>
      </c>
      <c r="D39" s="41">
        <f>Textual!I38</f>
        <v>2</v>
      </c>
      <c r="E39" s="41">
        <f>Textual!K38</f>
        <v>2</v>
      </c>
      <c r="F39" s="41">
        <f>Textual!M38</f>
        <v>2</v>
      </c>
      <c r="G39" s="41">
        <f>Textual!O38</f>
        <v>2</v>
      </c>
      <c r="H39" s="41">
        <f>Textual!Q38</f>
        <v>2</v>
      </c>
      <c r="I39" s="41">
        <f>Textual!S38</f>
        <v>2</v>
      </c>
      <c r="J39" s="41">
        <f>Textual!U38</f>
        <v>2</v>
      </c>
      <c r="K39" s="41">
        <f>Textual!W38</f>
        <v>2</v>
      </c>
      <c r="L39" s="41">
        <f>Textual!Y38</f>
        <v>2</v>
      </c>
      <c r="M39" s="42">
        <f t="shared" si="0"/>
        <v>2</v>
      </c>
    </row>
    <row r="40" spans="1:13" s="6" customFormat="1" ht="13.5" customHeight="1" x14ac:dyDescent="0.15">
      <c r="A40" s="43">
        <v>34</v>
      </c>
      <c r="B40" s="41">
        <f>Textual!E39</f>
        <v>2</v>
      </c>
      <c r="C40" s="41">
        <f>Textual!G39</f>
        <v>2</v>
      </c>
      <c r="D40" s="41">
        <f>Textual!I39</f>
        <v>2</v>
      </c>
      <c r="E40" s="41">
        <f>Textual!K39</f>
        <v>2</v>
      </c>
      <c r="F40" s="41">
        <f>Textual!M39</f>
        <v>2</v>
      </c>
      <c r="G40" s="41">
        <f>Textual!O39</f>
        <v>2</v>
      </c>
      <c r="H40" s="41">
        <f>Textual!Q39</f>
        <v>2</v>
      </c>
      <c r="I40" s="41">
        <f>Textual!S39</f>
        <v>2</v>
      </c>
      <c r="J40" s="41">
        <f>Textual!U39</f>
        <v>2</v>
      </c>
      <c r="K40" s="41">
        <f>Textual!W39</f>
        <v>1</v>
      </c>
      <c r="L40" s="41">
        <f>Textual!Y39</f>
        <v>2</v>
      </c>
      <c r="M40" s="42">
        <f t="shared" si="0"/>
        <v>1.9090909090909092</v>
      </c>
    </row>
    <row r="41" spans="1:13" s="6" customFormat="1" ht="13.5" customHeight="1" x14ac:dyDescent="0.15">
      <c r="A41" s="43">
        <v>35</v>
      </c>
      <c r="B41" s="41">
        <f>Textual!E40</f>
        <v>2</v>
      </c>
      <c r="C41" s="41">
        <f>Textual!G40</f>
        <v>2</v>
      </c>
      <c r="D41" s="41">
        <f>Textual!I40</f>
        <v>2</v>
      </c>
      <c r="E41" s="41">
        <f>Textual!K40</f>
        <v>1</v>
      </c>
      <c r="F41" s="41">
        <f>Textual!M40</f>
        <v>2</v>
      </c>
      <c r="G41" s="41">
        <f>Textual!O40</f>
        <v>2</v>
      </c>
      <c r="H41" s="41">
        <f>Textual!Q40</f>
        <v>2</v>
      </c>
      <c r="I41" s="41">
        <f>Textual!S40</f>
        <v>1</v>
      </c>
      <c r="J41" s="41">
        <f>Textual!U40</f>
        <v>1</v>
      </c>
      <c r="K41" s="41">
        <f>Textual!W40</f>
        <v>1</v>
      </c>
      <c r="L41" s="41">
        <f>Textual!Y40</f>
        <v>2</v>
      </c>
      <c r="M41" s="42">
        <f t="shared" si="0"/>
        <v>1.6363636363636365</v>
      </c>
    </row>
    <row r="42" spans="1:13" s="6" customFormat="1" ht="13.5" customHeight="1" x14ac:dyDescent="0.15">
      <c r="A42" s="43">
        <v>36</v>
      </c>
      <c r="B42" s="41">
        <f>Textual!E41</f>
        <v>2</v>
      </c>
      <c r="C42" s="41">
        <f>Textual!G41</f>
        <v>2</v>
      </c>
      <c r="D42" s="41">
        <f>Textual!I41</f>
        <v>2</v>
      </c>
      <c r="E42" s="41">
        <f>Textual!K41</f>
        <v>2</v>
      </c>
      <c r="F42" s="41">
        <f>Textual!M41</f>
        <v>2</v>
      </c>
      <c r="G42" s="41">
        <f>Textual!O41</f>
        <v>2</v>
      </c>
      <c r="H42" s="41">
        <f>Textual!Q41</f>
        <v>2</v>
      </c>
      <c r="I42" s="41">
        <f>Textual!S41</f>
        <v>2</v>
      </c>
      <c r="J42" s="41">
        <f>Textual!U41</f>
        <v>2</v>
      </c>
      <c r="K42" s="41">
        <f>Textual!W41</f>
        <v>2</v>
      </c>
      <c r="L42" s="41">
        <f>Textual!Y41</f>
        <v>2</v>
      </c>
      <c r="M42" s="42">
        <f t="shared" si="0"/>
        <v>2</v>
      </c>
    </row>
    <row r="43" spans="1:13" s="6" customFormat="1" ht="13.5" customHeight="1" x14ac:dyDescent="0.15">
      <c r="A43" s="43">
        <v>37</v>
      </c>
      <c r="B43" s="41">
        <f>Textual!E42</f>
        <v>1</v>
      </c>
      <c r="C43" s="41">
        <f>Textual!G42</f>
        <v>2</v>
      </c>
      <c r="D43" s="41">
        <f>Textual!I42</f>
        <v>2</v>
      </c>
      <c r="E43" s="41">
        <f>Textual!K42</f>
        <v>1</v>
      </c>
      <c r="F43" s="41">
        <f>Textual!M42</f>
        <v>2</v>
      </c>
      <c r="G43" s="41">
        <f>Textual!O42</f>
        <v>2</v>
      </c>
      <c r="H43" s="41">
        <f>Textual!Q42</f>
        <v>2</v>
      </c>
      <c r="I43" s="41">
        <f>Textual!S42</f>
        <v>2</v>
      </c>
      <c r="J43" s="41">
        <f>Textual!U42</f>
        <v>2</v>
      </c>
      <c r="K43" s="41">
        <f>Textual!W42</f>
        <v>2</v>
      </c>
      <c r="L43" s="41">
        <f>Textual!Y42</f>
        <v>2</v>
      </c>
      <c r="M43" s="42">
        <f t="shared" si="0"/>
        <v>1.8181818181818181</v>
      </c>
    </row>
    <row r="44" spans="1:13" s="6" customFormat="1" ht="13.5" customHeight="1" x14ac:dyDescent="0.15">
      <c r="A44" s="43">
        <v>38</v>
      </c>
      <c r="B44" s="41">
        <f>Textual!E43</f>
        <v>2</v>
      </c>
      <c r="C44" s="41">
        <f>Textual!G43</f>
        <v>2</v>
      </c>
      <c r="D44" s="41">
        <f>Textual!I43</f>
        <v>2</v>
      </c>
      <c r="E44" s="41">
        <f>Textual!K43</f>
        <v>2</v>
      </c>
      <c r="F44" s="41">
        <f>Textual!M43</f>
        <v>2</v>
      </c>
      <c r="G44" s="41">
        <f>Textual!O43</f>
        <v>2</v>
      </c>
      <c r="H44" s="41">
        <f>Textual!Q43</f>
        <v>2</v>
      </c>
      <c r="I44" s="41">
        <f>Textual!S43</f>
        <v>2</v>
      </c>
      <c r="J44" s="41">
        <f>Textual!U43</f>
        <v>2</v>
      </c>
      <c r="K44" s="41">
        <f>Textual!W43</f>
        <v>2</v>
      </c>
      <c r="L44" s="41">
        <f>Textual!Y43</f>
        <v>2</v>
      </c>
      <c r="M44" s="42">
        <f t="shared" si="0"/>
        <v>2</v>
      </c>
    </row>
    <row r="45" spans="1:13" s="6" customFormat="1" ht="13.5" customHeight="1" x14ac:dyDescent="0.15">
      <c r="A45" s="43">
        <v>39</v>
      </c>
      <c r="B45" s="41">
        <f>Textual!E44</f>
        <v>2</v>
      </c>
      <c r="C45" s="41">
        <f>Textual!G44</f>
        <v>2</v>
      </c>
      <c r="D45" s="41">
        <f>Textual!I44</f>
        <v>2</v>
      </c>
      <c r="E45" s="41">
        <f>Textual!K44</f>
        <v>1</v>
      </c>
      <c r="F45" s="41">
        <f>Textual!M44</f>
        <v>2</v>
      </c>
      <c r="G45" s="41">
        <f>Textual!O44</f>
        <v>1</v>
      </c>
      <c r="H45" s="41">
        <f>Textual!Q44</f>
        <v>2</v>
      </c>
      <c r="I45" s="41">
        <f>Textual!S44</f>
        <v>2</v>
      </c>
      <c r="J45" s="41">
        <f>Textual!U44</f>
        <v>2</v>
      </c>
      <c r="K45" s="41">
        <f>Textual!W44</f>
        <v>2</v>
      </c>
      <c r="L45" s="41">
        <f>Textual!Y44</f>
        <v>1</v>
      </c>
      <c r="M45" s="42">
        <f t="shared" si="0"/>
        <v>1.7272727272727273</v>
      </c>
    </row>
    <row r="46" spans="1:13" s="6" customFormat="1" ht="13.5" customHeight="1" x14ac:dyDescent="0.15">
      <c r="A46" s="43">
        <v>40</v>
      </c>
      <c r="B46" s="41">
        <f>Textual!E45</f>
        <v>2</v>
      </c>
      <c r="C46" s="41">
        <f>Textual!G45</f>
        <v>2</v>
      </c>
      <c r="D46" s="41">
        <f>Textual!I45</f>
        <v>2</v>
      </c>
      <c r="E46" s="41">
        <f>Textual!K45</f>
        <v>2</v>
      </c>
      <c r="F46" s="41">
        <f>Textual!M45</f>
        <v>2</v>
      </c>
      <c r="G46" s="41">
        <f>Textual!O45</f>
        <v>2</v>
      </c>
      <c r="H46" s="41">
        <f>Textual!Q45</f>
        <v>2</v>
      </c>
      <c r="I46" s="41">
        <f>Textual!S45</f>
        <v>2</v>
      </c>
      <c r="J46" s="41">
        <f>Textual!U45</f>
        <v>2</v>
      </c>
      <c r="K46" s="41">
        <f>Textual!W45</f>
        <v>2</v>
      </c>
      <c r="L46" s="41">
        <f>Textual!Y45</f>
        <v>2</v>
      </c>
      <c r="M46" s="42">
        <f t="shared" si="0"/>
        <v>2</v>
      </c>
    </row>
    <row r="47" spans="1:13" s="6" customFormat="1" ht="13.5" customHeight="1" x14ac:dyDescent="0.15">
      <c r="A47" s="43"/>
      <c r="B47" s="41"/>
      <c r="C47" s="41"/>
      <c r="D47" s="41"/>
      <c r="E47" s="41"/>
      <c r="F47" s="41"/>
      <c r="G47" s="41"/>
      <c r="H47" s="41"/>
      <c r="I47" s="41"/>
      <c r="J47" s="41"/>
      <c r="K47" s="41"/>
      <c r="L47" s="41"/>
      <c r="M47" s="42"/>
    </row>
    <row r="48" spans="1:13" ht="13.5" customHeight="1" x14ac:dyDescent="0.15">
      <c r="A48" s="40" t="s">
        <v>2</v>
      </c>
      <c r="B48" s="42">
        <f>AVERAGE(B7:B47)</f>
        <v>1.95</v>
      </c>
      <c r="C48" s="42">
        <f t="shared" ref="C48:M48" si="1">AVERAGE(C7:C46)</f>
        <v>1.9750000000000001</v>
      </c>
      <c r="D48" s="42">
        <f t="shared" si="1"/>
        <v>1.925</v>
      </c>
      <c r="E48" s="42">
        <f t="shared" si="1"/>
        <v>1.8</v>
      </c>
      <c r="F48" s="42">
        <f t="shared" si="1"/>
        <v>1.9750000000000001</v>
      </c>
      <c r="G48" s="42">
        <f t="shared" si="1"/>
        <v>1.7</v>
      </c>
      <c r="H48" s="42">
        <f t="shared" si="1"/>
        <v>1.925</v>
      </c>
      <c r="I48" s="42">
        <f t="shared" si="1"/>
        <v>1.85</v>
      </c>
      <c r="J48" s="42">
        <f t="shared" si="1"/>
        <v>1.825</v>
      </c>
      <c r="K48" s="42">
        <f t="shared" si="1"/>
        <v>1.7749999999999999</v>
      </c>
      <c r="L48" s="42">
        <f t="shared" si="1"/>
        <v>1.9750000000000001</v>
      </c>
      <c r="M48" s="42">
        <f t="shared" si="1"/>
        <v>1.8795454545454544</v>
      </c>
    </row>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sheetData>
  <sheetProtection sheet="1" objects="1" scenarios="1"/>
  <mergeCells count="4">
    <mergeCell ref="A1:M1"/>
    <mergeCell ref="A2:M2"/>
    <mergeCell ref="A3:M3"/>
    <mergeCell ref="A4:M4"/>
  </mergeCells>
  <printOptions horizontalCentered="1"/>
  <pageMargins left="0.7" right="0.7" top="0.75" bottom="0.75" header="0.3" footer="0.3"/>
  <pageSetup orientation="portrait" r:id="rId1"/>
  <headerFooter>
    <oddHeader>&amp;C&amp;"Arial,Bold"&amp;11SOUTHWESTERN OKLAHOMA STATE UNIVERSITY
EVALUATION OF TEACHER CANDIDATE
&amp;"Arial,Bold Italic"Teacher Work Sample, Cumulative&amp;"Arial,Bold"
Fall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Kliewer, Jan</dc:creator>
  <cp:lastModifiedBy>Administrator</cp:lastModifiedBy>
  <cp:lastPrinted>2020-02-18T22:52:29Z</cp:lastPrinted>
  <dcterms:created xsi:type="dcterms:W3CDTF">2019-03-05T14:19:34Z</dcterms:created>
  <dcterms:modified xsi:type="dcterms:W3CDTF">2021-07-12T12:37:40Z</dcterms:modified>
</cp:coreProperties>
</file>