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swosuits-my.sharepoint.com/personal/aguinagav_swosu_edu/Documents/Desktop/SPRING 2022 SUMMATIVE EVALS/"/>
    </mc:Choice>
  </mc:AlternateContent>
  <xr:revisionPtr revIDLastSave="9" documentId="8_{FB2A162F-5141-4FB0-87D4-6A4117497E40}" xr6:coauthVersionLast="47" xr6:coauthVersionMax="47" xr10:uidLastSave="{FBC87EB9-B7D1-4BDA-9C9F-A19F4C7D66E3}"/>
  <bookViews>
    <workbookView xWindow="-120" yWindow="-120" windowWidth="29040" windowHeight="15840" xr2:uid="{00000000-000D-0000-FFFF-FFFF00000000}"/>
  </bookViews>
  <sheets>
    <sheet name="ItemAnalysis" sheetId="3" r:id="rId1"/>
    <sheet name="Numerical" sheetId="1" r:id="rId2"/>
    <sheet name="Textual" sheetId="2" r:id="rId3"/>
  </sheets>
  <definedNames>
    <definedName name="_xlnm.Print_Titles" localSheetId="1">Numerical!$A:$A</definedName>
    <definedName name="_xlnm.Print_Titles" localSheetId="2">Textual!$A:$A,Textual!$1:$2</definedName>
    <definedName name="SCP27B2" localSheetId="0">ItemAnalysis!$C$2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D8" i="1"/>
  <c r="E8" i="1"/>
  <c r="F8" i="1"/>
  <c r="G8" i="1"/>
  <c r="H8" i="1"/>
  <c r="I8" i="1"/>
  <c r="J8" i="1"/>
  <c r="L8" i="1"/>
  <c r="M8" i="1"/>
  <c r="N8" i="1"/>
  <c r="P8" i="1"/>
  <c r="Q8" i="1"/>
  <c r="S8" i="1"/>
  <c r="T8" i="1"/>
  <c r="U8" i="1"/>
  <c r="W8" i="1"/>
  <c r="B8" i="1"/>
  <c r="AA4" i="1"/>
  <c r="AA5" i="1"/>
  <c r="AA6" i="1"/>
  <c r="AA3" i="1"/>
  <c r="Z4" i="1"/>
  <c r="Z5" i="1"/>
  <c r="Z6" i="1"/>
  <c r="Z3" i="1"/>
  <c r="C103" i="3" s="1"/>
  <c r="Y4" i="1"/>
  <c r="Y5" i="1"/>
  <c r="C97" i="3" s="1"/>
  <c r="Y6" i="1"/>
  <c r="Y3" i="1"/>
  <c r="C114" i="3" l="1"/>
  <c r="C104" i="3"/>
  <c r="C96" i="3"/>
  <c r="C98" i="3"/>
  <c r="C105" i="3"/>
  <c r="C113" i="3"/>
  <c r="C112" i="3"/>
  <c r="C95" i="3"/>
  <c r="C106" i="3"/>
  <c r="B5" i="1" l="1"/>
  <c r="C5" i="1"/>
  <c r="D5" i="1"/>
  <c r="E5" i="1"/>
  <c r="F5" i="1"/>
  <c r="G5" i="1"/>
  <c r="H5" i="1"/>
  <c r="I5" i="1"/>
  <c r="L5" i="1"/>
  <c r="M5" i="1"/>
  <c r="N5" i="1"/>
  <c r="P5" i="1"/>
  <c r="Q5" i="1" s="1"/>
  <c r="S5" i="1"/>
  <c r="T5" i="1"/>
  <c r="U5" i="1" s="1"/>
  <c r="B6" i="1"/>
  <c r="C6" i="1"/>
  <c r="D6" i="1"/>
  <c r="E6" i="1"/>
  <c r="F6" i="1"/>
  <c r="G6" i="1"/>
  <c r="H6" i="1"/>
  <c r="I6" i="1"/>
  <c r="L6" i="1"/>
  <c r="M6" i="1"/>
  <c r="P6" i="1"/>
  <c r="Q6" i="1"/>
  <c r="S6" i="1"/>
  <c r="T6" i="1"/>
  <c r="U6" i="1" s="1"/>
  <c r="J6" i="1" l="1"/>
  <c r="N6" i="1"/>
  <c r="J5" i="1"/>
  <c r="W6" i="1"/>
  <c r="W5" i="1"/>
  <c r="C99" i="3" l="1"/>
  <c r="C107" i="3"/>
  <c r="C85" i="3"/>
  <c r="C84" i="3"/>
  <c r="C83" i="3"/>
  <c r="C79" i="3"/>
  <c r="C78" i="3"/>
  <c r="C77" i="3"/>
  <c r="C70" i="3"/>
  <c r="C69" i="3"/>
  <c r="C68" i="3"/>
  <c r="C60" i="3"/>
  <c r="C59" i="3"/>
  <c r="C58" i="3"/>
  <c r="C54" i="3"/>
  <c r="C53" i="3"/>
  <c r="C52" i="3"/>
  <c r="C46" i="3"/>
  <c r="C45" i="3"/>
  <c r="C44" i="3"/>
  <c r="C40" i="3"/>
  <c r="C39" i="3"/>
  <c r="C38" i="3"/>
  <c r="C34" i="3"/>
  <c r="C33" i="3"/>
  <c r="C32" i="3"/>
  <c r="C22" i="3"/>
  <c r="C21" i="3"/>
  <c r="C20" i="3"/>
  <c r="C36" i="3" l="1"/>
  <c r="C24" i="3"/>
  <c r="A24" i="3" s="1"/>
  <c r="C28" i="3"/>
  <c r="C27" i="3"/>
  <c r="C26" i="3"/>
  <c r="C16" i="3"/>
  <c r="C15" i="3"/>
  <c r="C14" i="3"/>
  <c r="C10" i="3"/>
  <c r="C9" i="3"/>
  <c r="C8" i="3"/>
  <c r="C4" i="3"/>
  <c r="C3" i="3"/>
  <c r="C2" i="3"/>
  <c r="S4" i="1"/>
  <c r="T4" i="1"/>
  <c r="U4" i="1" s="1"/>
  <c r="P4" i="1"/>
  <c r="L4" i="1"/>
  <c r="M4" i="1"/>
  <c r="T3" i="1"/>
  <c r="S3" i="1"/>
  <c r="P3" i="1"/>
  <c r="L3" i="1"/>
  <c r="B4" i="1"/>
  <c r="C4" i="1"/>
  <c r="D4" i="1"/>
  <c r="E4" i="1"/>
  <c r="F4" i="1"/>
  <c r="G4" i="1"/>
  <c r="H4" i="1"/>
  <c r="I4" i="1"/>
  <c r="I3" i="1"/>
  <c r="H3" i="1"/>
  <c r="G3" i="1"/>
  <c r="F3" i="1"/>
  <c r="E3" i="1"/>
  <c r="D3" i="1"/>
  <c r="C3" i="1"/>
  <c r="U3" i="1" l="1"/>
  <c r="W4" i="1"/>
  <c r="C12" i="3"/>
  <c r="A12" i="3" s="1"/>
  <c r="C42" i="3"/>
  <c r="D34" i="3" s="1"/>
  <c r="C48" i="3"/>
  <c r="A48" i="3" s="1"/>
  <c r="C18" i="3"/>
  <c r="A18" i="3" s="1"/>
  <c r="C6" i="3"/>
  <c r="A6" i="3" s="1"/>
  <c r="C30" i="3"/>
  <c r="A30" i="3" s="1"/>
  <c r="A42" i="3" l="1"/>
  <c r="D33" i="3"/>
  <c r="A36" i="3"/>
  <c r="D32" i="3"/>
  <c r="C50" i="3"/>
  <c r="D36" i="3" l="1"/>
  <c r="N4" i="1"/>
  <c r="J4" i="1"/>
  <c r="Q4" i="1"/>
  <c r="D105" i="3"/>
  <c r="M3" i="1"/>
  <c r="B3" i="1"/>
  <c r="W3" i="1" l="1"/>
  <c r="D104" i="3"/>
  <c r="D106" i="3"/>
  <c r="D103" i="3"/>
  <c r="D14" i="3"/>
  <c r="C115" i="3"/>
  <c r="C116" i="3" s="1"/>
  <c r="C100" i="3"/>
  <c r="C87" i="3"/>
  <c r="C81" i="3"/>
  <c r="A81" i="3" s="1"/>
  <c r="C72" i="3"/>
  <c r="A72" i="3" s="1"/>
  <c r="C74" i="3" s="1"/>
  <c r="C62" i="3"/>
  <c r="A62" i="3" s="1"/>
  <c r="C56" i="3"/>
  <c r="A56" i="3" s="1"/>
  <c r="D21" i="3"/>
  <c r="D9" i="3"/>
  <c r="D3" i="3"/>
  <c r="J3" i="1"/>
  <c r="C64" i="3" l="1"/>
  <c r="D84" i="3"/>
  <c r="A87" i="3"/>
  <c r="D53" i="3"/>
  <c r="D45" i="3"/>
  <c r="D27" i="3"/>
  <c r="D26" i="3"/>
  <c r="D28" i="3"/>
  <c r="D113" i="3"/>
  <c r="D112" i="3"/>
  <c r="D114" i="3"/>
  <c r="D38" i="3"/>
  <c r="D39" i="3"/>
  <c r="D40" i="3"/>
  <c r="D97" i="3"/>
  <c r="D98" i="3"/>
  <c r="D95" i="3"/>
  <c r="D96" i="3"/>
  <c r="D79" i="3"/>
  <c r="D60" i="3"/>
  <c r="D22" i="3"/>
  <c r="D78" i="3"/>
  <c r="D15" i="3"/>
  <c r="D16" i="3"/>
  <c r="D107" i="3"/>
  <c r="D52" i="3"/>
  <c r="D2" i="3"/>
  <c r="D44" i="3"/>
  <c r="D8" i="3"/>
  <c r="D4" i="3"/>
  <c r="D59" i="3"/>
  <c r="D46" i="3"/>
  <c r="D77" i="3"/>
  <c r="D54" i="3"/>
  <c r="D10" i="3"/>
  <c r="D58" i="3"/>
  <c r="D20" i="3"/>
  <c r="D83" i="3"/>
  <c r="D85" i="3"/>
  <c r="D68" i="3"/>
  <c r="D70" i="3"/>
  <c r="D69" i="3"/>
  <c r="C89" i="3" l="1"/>
  <c r="C91" i="3"/>
  <c r="D30" i="3"/>
  <c r="D115" i="3"/>
  <c r="D18" i="3"/>
  <c r="D81" i="3"/>
  <c r="D56" i="3"/>
  <c r="D24" i="3"/>
  <c r="D42" i="3"/>
  <c r="D48" i="3"/>
  <c r="D6" i="3"/>
  <c r="D62" i="3"/>
  <c r="D12" i="3"/>
  <c r="D99" i="3"/>
  <c r="D87" i="3"/>
  <c r="D72" i="3"/>
  <c r="Q3" i="1"/>
  <c r="C108" i="3" l="1"/>
  <c r="N3" i="1" l="1"/>
</calcChain>
</file>

<file path=xl/sharedStrings.xml><?xml version="1.0" encoding="utf-8"?>
<sst xmlns="http://schemas.openxmlformats.org/spreadsheetml/2006/main" count="267" uniqueCount="109">
  <si>
    <t>1. How successful do you anticipate this teacher candidate to be in the first year of teaching?</t>
  </si>
  <si>
    <t>2. How strongly can you recommend this teacher candidate to school officials?</t>
  </si>
  <si>
    <t>3. Please appraise this student's future effectiveness in the teaching profession. Consider the following assessment information for grade categories:</t>
  </si>
  <si>
    <t>University Supervisor</t>
  </si>
  <si>
    <t>Grade Level</t>
  </si>
  <si>
    <t>School/Town</t>
  </si>
  <si>
    <t>NV</t>
  </si>
  <si>
    <t>A. Teaching and Assessment</t>
  </si>
  <si>
    <t>MEAN</t>
  </si>
  <si>
    <t xml:space="preserve">B. Classroom Management </t>
  </si>
  <si>
    <t>General Evaluation</t>
  </si>
  <si>
    <t>#</t>
  </si>
  <si>
    <t>A1</t>
  </si>
  <si>
    <t>A2</t>
  </si>
  <si>
    <t>A3</t>
  </si>
  <si>
    <t>A4</t>
  </si>
  <si>
    <t>A5</t>
  </si>
  <si>
    <t>A6</t>
  </si>
  <si>
    <t>A7</t>
  </si>
  <si>
    <t>A8</t>
  </si>
  <si>
    <t>B1</t>
  </si>
  <si>
    <t>B2</t>
  </si>
  <si>
    <t>C1</t>
  </si>
  <si>
    <t>D1</t>
  </si>
  <si>
    <t>D2</t>
  </si>
  <si>
    <t>Count</t>
  </si>
  <si>
    <t>Pct</t>
  </si>
  <si>
    <t>Total</t>
  </si>
  <si>
    <t>A. Teaching and Assessment Mean of the Means</t>
  </si>
  <si>
    <t>C. Interpersonal Skill Mean of the Means</t>
  </si>
  <si>
    <t>D. Professionalism Mean of the Means</t>
  </si>
  <si>
    <t>Teacher Candidate</t>
  </si>
  <si>
    <t>Interpersonal Skill</t>
  </si>
  <si>
    <t>Semester / Year</t>
  </si>
  <si>
    <t>Comments:</t>
  </si>
  <si>
    <t>Classroom Management</t>
  </si>
  <si>
    <t>Professional</t>
  </si>
  <si>
    <t>SuccessfulIn</t>
  </si>
  <si>
    <t>RecommendWithou</t>
  </si>
  <si>
    <t>TargetTheCandid</t>
  </si>
  <si>
    <t>Professionalism</t>
  </si>
  <si>
    <t>2 Target</t>
  </si>
  <si>
    <t>1 Acceptable</t>
  </si>
  <si>
    <t>0 Unacceptable</t>
  </si>
  <si>
    <t xml:space="preserve"> </t>
  </si>
  <si>
    <t>Teaching and Assessment</t>
  </si>
  <si>
    <t>Classroom Management Mean of the Means</t>
  </si>
  <si>
    <t>Total Score (out of 26)</t>
  </si>
  <si>
    <t xml:space="preserve">8. Communication
</t>
  </si>
  <si>
    <t xml:space="preserve">1.  Planning for Instruction
(NCSS 1.2 ; INTASC 1, 2 &amp; 7; CAEP 1.1, 1.3, 1.4, 3.4, 3.5)
</t>
  </si>
  <si>
    <t xml:space="preserve">1.  Planning for Instruction
(NCSS 1.2 ; INTASC 1, 2 &amp; 7; CAEP 1.1, 1.3, 1.4, 3.4, 3.5)
</t>
  </si>
  <si>
    <t>INTASC 1, 2 &amp; 7; CAEP 1.1, 1.3, 1.4, 3.4, 3.5)</t>
  </si>
  <si>
    <t xml:space="preserve">2.  Instructional Strategies
INTASC 8; CAEP 1.1, 1.3, 1.4, 1.5, 3.4, 3.5)
</t>
  </si>
  <si>
    <t xml:space="preserve">2.  Instructional Strategies
INTASC 8; CAEP 1.1, 1.3, 1.4, 1.5, 3.4, 3.5)
</t>
  </si>
  <si>
    <t>INTASC 8; CAEP 1.1, 1.3, 1.4, 1.5, 3.4, 3.5)</t>
  </si>
  <si>
    <t>(NCSS 1.8; INTASC 8; CAEP 1.1, 1.3, 1.4, 1.5, 3.4, 3.5)</t>
  </si>
  <si>
    <t xml:space="preserve">3.  Resources
</t>
  </si>
  <si>
    <t xml:space="preserve">4.  Assessment
INTASC 6; CAEP 1.1, 1.2, 1.3, 3.5)
</t>
  </si>
  <si>
    <t xml:space="preserve">4.  Assessment
INTASC 6; CAEP 1.1, 1.2, 1.3, 3.5)
</t>
  </si>
  <si>
    <t>(NSTA ; INTASC 6; CAEP 1.1, 1.2, 1.3, 3.5)</t>
  </si>
  <si>
    <t xml:space="preserve">5.  Learning Environment
INTASC 3; CAEP 1.1, 1.3)
</t>
  </si>
  <si>
    <t xml:space="preserve">5.  Learning Environment
INTASC 3; CAEP 1.1, 1.3)
</t>
  </si>
  <si>
    <t xml:space="preserve">6.  Lesson Management 
INTASC 3; CAEP 1.1, 3.5)
</t>
  </si>
  <si>
    <t xml:space="preserve">6.  Lesson Management 
INTASC 3; CAEP 1.1, 3.5)
</t>
  </si>
  <si>
    <t xml:space="preserve">7. Professional Relationships
INTASC 10; CAEP 1.1, 3.3, 3.5)
</t>
  </si>
  <si>
    <t xml:space="preserve">7. Professional Relationships
INTASC 10; CAEP 1.1, 3.3, 3.5)
</t>
  </si>
  <si>
    <t xml:space="preserve">9. Critical Thinking and Reflective Practice
INTASC 9; CAEP 1.1, 1.2, 3.3, 3.4, 3.5) 
</t>
  </si>
  <si>
    <t xml:space="preserve">9. Critical Thinking and Reflective Practice
INTASC 9; CAEP 1.1, 1.2, 3.3, 3.4, 3.5) 
</t>
  </si>
  <si>
    <t>SuccessfulIn2</t>
  </si>
  <si>
    <t>TOTAL SCORE out of a possible 26 points:</t>
  </si>
  <si>
    <t>Successful in all settings.</t>
  </si>
  <si>
    <t>Success doubtful in many educational settings.</t>
  </si>
  <si>
    <t>Success doubtful in any setting.</t>
  </si>
  <si>
    <t>Recommend without reservation.</t>
  </si>
  <si>
    <t>Would recommend with minor reservations.</t>
  </si>
  <si>
    <t>Recommendations limited with major reservations.</t>
  </si>
  <si>
    <t>Unable to recommend in any setting. Further preparation necessary for certification.</t>
  </si>
  <si>
    <t>Successful in most settings.</t>
  </si>
  <si>
    <t>(Target) Demonstrates targeted behavior at every opportunity without being reminded. Shows confidence and effective talents for teaching and skills similar to an experienced educator. Will be successful in all settings, and can recommend without reservation.</t>
  </si>
  <si>
    <t>(Acceptable) Frequently demonstrates targeted behaviors. Sometimes requires guidance or direction. Fairly confident and classroom ready but may need periodic guidance. Will be successful in most settings, and I would recommend with minor reservations.</t>
  </si>
  <si>
    <t>(Unacceptable) Rarely exhibits or does not exhibit targeted behavior. Needs constant feedback. Relatively insecure. Not ready for unsupervised classroom performance. Success doubtful in any educational setting. Further preparation necessary for certification.</t>
  </si>
  <si>
    <t>Spring/2022</t>
  </si>
  <si>
    <t>8th</t>
  </si>
  <si>
    <t>Elk City Middle School/Elk City, OK</t>
  </si>
  <si>
    <t>Gala's lesson plans were well developed and consistent with her TC's lesson plans and learning outcomes.</t>
  </si>
  <si>
    <t>Over the course of the semester Gala did a really good job linking historical events to the students' life experiences and was able to draw them into a conversation at times that allowed them to express their thoughts.</t>
  </si>
  <si>
    <t>Her use of technology was very appropriate.</t>
  </si>
  <si>
    <t>Gala often used her own life experiences to illustrate historical ideas so that students could see how the change over a single generation could make historical interpretations different.</t>
  </si>
  <si>
    <t>Gala had a very good relationship with her students.  They clearly liked her and wanted to engage with her.</t>
  </si>
  <si>
    <t>Clinton Middle School/Clinton, OK</t>
  </si>
  <si>
    <t>Grant worked well with his TC to develop quality lesson plans that provided students with a wide variety of activities and assessments.</t>
  </si>
  <si>
    <t>Grant's classroom was very diverse so he adapted lessons to fit every students' needs.</t>
  </si>
  <si>
    <t>Grant did a great job connecting historical events and critical ideas to students' life experiences.</t>
  </si>
  <si>
    <t>Grant's use of technology was very good.  He did not rely on it as a crutch but used it as it should be--a tool to enhance learning.</t>
  </si>
  <si>
    <t>Weatherford Middle School/Weatherford, OK</t>
  </si>
  <si>
    <t>Laurel's lesson plans were well developed and grade level appropriate.  She integrated a wide variety of assignments into each unit allowing students to have multiple opportunities to demonstrate their level of mastery of a particular topic.</t>
  </si>
  <si>
    <t>Laurel worked well within the framework designed by her TC and was able to adapt well to individual learners as necessary.</t>
  </si>
  <si>
    <t>Laurel did an really good job linking lessons to students' life experiences making somewhat abstract historical ideas relevant to her students.</t>
  </si>
  <si>
    <t>Laurel's use of technology was appropriate and when it did not cooperate, she adapted well and continued with her instruction.</t>
  </si>
  <si>
    <t>Laurel's classroom was well-managed and orderly and offered a comfortable environment for all of her students.</t>
  </si>
  <si>
    <t>The students clearly liked Laurel and responded well to her.</t>
  </si>
  <si>
    <t>9th</t>
  </si>
  <si>
    <t>Elk City High School/Elk City, OK</t>
  </si>
  <si>
    <t>Very well developed lessons with creative content and assessments.</t>
  </si>
  <si>
    <t>Shylar used a wide variety of instructional techniques and was able to appeal to all learners.  All of the students were clearly engaged and enjoying his lessons.</t>
  </si>
  <si>
    <t>Shylar constantly referenced real world examples when discussing political theory so that students could relate the material to their life experiences.</t>
  </si>
  <si>
    <t>His use of technology--especially internet games requiring students to answer questions to advance through the game was remarkable.</t>
  </si>
  <si>
    <t>He constantly reviewed material based upon assessment outcomes to make sure students were progressing and learning the various course objectives.</t>
  </si>
  <si>
    <t>Shylar had no issues controlling his classroom, even when his TC was 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</si>
</sst>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MS Sans Serif"/>
    </font>
    <font>
      <sz val="11"/>
      <color theme="1"/>
      <name val="Calibri"/>
      <family val="2"/>
      <scheme val="minor"/>
    </font>
    <font>
      <sz val="8"/>
      <name val="MS Sans Serif"/>
      <family val="2"/>
    </font>
    <font>
      <b/>
      <sz val="8"/>
      <name val="MS Sans Serif"/>
      <family val="2"/>
    </font>
    <font>
      <b/>
      <sz val="10"/>
      <color rgb="FF000000"/>
      <name val="Arial"/>
      <family val="2"/>
    </font>
    <font>
      <sz val="10"/>
      <name val="Arial"/>
      <family val="2"/>
    </font>
    <font>
      <sz val="10"/>
      <color rgb="FF000000"/>
      <name val="Arial"/>
      <family val="2"/>
    </font>
    <font>
      <b/>
      <i/>
      <sz val="10"/>
      <color rgb="FF000000"/>
      <name val="Arial"/>
      <family val="2"/>
    </font>
    <font>
      <b/>
      <sz val="10"/>
      <name val="Arial"/>
      <family val="2"/>
    </font>
    <font>
      <b/>
      <sz val="8"/>
      <name val="MS Sans Serif"/>
    </font>
  </fonts>
  <fills count="2">
    <fill>
      <patternFill patternType="none"/>
    </fill>
    <fill>
      <patternFill patternType="gray125"/>
    </fill>
  </fills>
  <borders count="2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pplyAlignment="0">
      <alignment vertical="top" wrapText="1"/>
      <protection locked="0"/>
    </xf>
    <xf numFmtId="0" fontId="1" fillId="0" borderId="0"/>
  </cellStyleXfs>
  <cellXfs count="88">
    <xf numFmtId="0" fontId="0" fillId="0" borderId="0" xfId="0" applyAlignment="1">
      <alignment vertical="top"/>
      <protection locked="0"/>
    </xf>
    <xf numFmtId="0" fontId="0" fillId="0" borderId="0" xfId="0" applyAlignment="1" applyProtection="1">
      <alignment horizontal="center"/>
      <protection hidden="1"/>
    </xf>
    <xf numFmtId="49"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center" wrapText="1"/>
      <protection hidden="1"/>
    </xf>
    <xf numFmtId="0" fontId="3" fillId="0" borderId="0" xfId="0" applyFont="1" applyAlignment="1" applyProtection="1">
      <alignment horizontal="center"/>
      <protection hidden="1"/>
    </xf>
    <xf numFmtId="0" fontId="0" fillId="0" borderId="0" xfId="0" applyAlignment="1" applyProtection="1">
      <alignment horizontal="center" vertical="top"/>
      <protection hidden="1"/>
    </xf>
    <xf numFmtId="2" fontId="3" fillId="0" borderId="0" xfId="0" applyNumberFormat="1" applyFont="1" applyAlignment="1" applyProtection="1">
      <alignment horizontal="center" vertical="top" wrapText="1"/>
      <protection hidden="1"/>
    </xf>
    <xf numFmtId="0" fontId="3" fillId="0" borderId="0" xfId="0" applyFont="1" applyAlignment="1" applyProtection="1">
      <alignment horizontal="center" vertical="top"/>
      <protection hidden="1"/>
    </xf>
    <xf numFmtId="2" fontId="3" fillId="0" borderId="0" xfId="0" applyNumberFormat="1" applyFont="1" applyAlignment="1" applyProtection="1">
      <alignment horizontal="center" vertical="top"/>
      <protection hidden="1"/>
    </xf>
    <xf numFmtId="0" fontId="2" fillId="0" borderId="0" xfId="0" applyFont="1" applyAlignment="1" applyProtection="1">
      <alignment horizontal="center"/>
      <protection hidden="1"/>
    </xf>
    <xf numFmtId="49" fontId="3" fillId="0" borderId="0" xfId="0" applyNumberFormat="1" applyFont="1" applyAlignment="1" applyProtection="1">
      <alignment horizontal="left" wrapText="1"/>
      <protection hidden="1"/>
    </xf>
    <xf numFmtId="0" fontId="0" fillId="0" borderId="0" xfId="0" applyAlignment="1" applyProtection="1">
      <alignment horizontal="left"/>
      <protection hidden="1"/>
    </xf>
    <xf numFmtId="0" fontId="3"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vertical="top"/>
      <protection hidden="1"/>
    </xf>
    <xf numFmtId="22" fontId="0" fillId="0" borderId="0" xfId="0" applyNumberFormat="1" applyAlignment="1" applyProtection="1">
      <alignment horizontal="left" vertical="top"/>
      <protection hidden="1"/>
    </xf>
    <xf numFmtId="0" fontId="0" fillId="0" borderId="0" xfId="0" applyAlignment="1" applyProtection="1">
      <alignment horizontal="right" vertical="top"/>
      <protection hidden="1"/>
    </xf>
    <xf numFmtId="0" fontId="4" fillId="0" borderId="3" xfId="0" applyFont="1" applyBorder="1" applyAlignment="1" applyProtection="1">
      <alignment horizontal="right" wrapText="1"/>
      <protection hidden="1"/>
    </xf>
    <xf numFmtId="0" fontId="5" fillId="0" borderId="0" xfId="0" applyFont="1" applyAlignment="1" applyProtection="1">
      <alignment vertical="top"/>
      <protection hidden="1"/>
    </xf>
    <xf numFmtId="0" fontId="6" fillId="0" borderId="4" xfId="0" applyFont="1" applyBorder="1" applyAlignment="1" applyProtection="1">
      <alignment horizontal="left" wrapText="1"/>
      <protection hidden="1"/>
    </xf>
    <xf numFmtId="10" fontId="6" fillId="0" borderId="5" xfId="0" applyNumberFormat="1" applyFont="1" applyBorder="1" applyAlignment="1" applyProtection="1">
      <alignment horizontal="right" wrapText="1"/>
      <protection hidden="1"/>
    </xf>
    <xf numFmtId="0" fontId="6" fillId="0" borderId="4" xfId="0" applyFont="1" applyBorder="1" applyAlignment="1" applyProtection="1">
      <alignment horizontal="left" vertical="top" wrapText="1"/>
      <protection hidden="1"/>
    </xf>
    <xf numFmtId="0" fontId="4" fillId="0" borderId="4" xfId="0" applyFont="1" applyBorder="1" applyAlignment="1" applyProtection="1">
      <alignment horizontal="center" wrapText="1"/>
      <protection hidden="1"/>
    </xf>
    <xf numFmtId="2" fontId="4"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2" fontId="4" fillId="0" borderId="0" xfId="0" applyNumberFormat="1" applyFont="1" applyAlignment="1" applyProtection="1">
      <alignment horizontal="center" wrapText="1"/>
      <protection hidden="1"/>
    </xf>
    <xf numFmtId="0" fontId="7" fillId="0" borderId="0" xfId="0" applyFont="1" applyAlignment="1" applyProtection="1">
      <alignment horizontal="left" wrapText="1"/>
      <protection hidden="1"/>
    </xf>
    <xf numFmtId="10" fontId="6" fillId="0" borderId="0" xfId="0" applyNumberFormat="1" applyFont="1" applyAlignment="1" applyProtection="1">
      <alignment horizontal="right" wrapText="1"/>
      <protection hidden="1"/>
    </xf>
    <xf numFmtId="0" fontId="7" fillId="0" borderId="12" xfId="0" applyFont="1" applyBorder="1" applyAlignment="1" applyProtection="1">
      <alignment horizontal="left" wrapText="1"/>
      <protection hidden="1"/>
    </xf>
    <xf numFmtId="0" fontId="7" fillId="0" borderId="5" xfId="0" applyFont="1" applyBorder="1" applyAlignment="1" applyProtection="1">
      <alignment horizontal="left" wrapText="1"/>
      <protection hidden="1"/>
    </xf>
    <xf numFmtId="1" fontId="6" fillId="0" borderId="5" xfId="0" applyNumberFormat="1" applyFont="1" applyBorder="1" applyAlignment="1" applyProtection="1">
      <alignment horizontal="right" wrapText="1"/>
      <protection hidden="1"/>
    </xf>
    <xf numFmtId="2" fontId="4" fillId="0" borderId="0" xfId="0" applyNumberFormat="1" applyFont="1" applyAlignment="1" applyProtection="1">
      <alignment horizontal="left" wrapText="1"/>
      <protection hidden="1"/>
    </xf>
    <xf numFmtId="0" fontId="4" fillId="0" borderId="2" xfId="0" applyFont="1" applyBorder="1" applyAlignment="1" applyProtection="1">
      <alignment horizontal="right" wrapText="1"/>
      <protection hidden="1"/>
    </xf>
    <xf numFmtId="0" fontId="7" fillId="0" borderId="19" xfId="0" applyFont="1" applyBorder="1" applyAlignment="1" applyProtection="1">
      <alignment horizontal="left" wrapText="1"/>
      <protection hidden="1"/>
    </xf>
    <xf numFmtId="0" fontId="4" fillId="0" borderId="4" xfId="0" applyFont="1" applyBorder="1" applyAlignment="1" applyProtection="1">
      <alignment horizontal="left" wrapText="1"/>
      <protection hidden="1"/>
    </xf>
    <xf numFmtId="0" fontId="4" fillId="0" borderId="0" xfId="0" applyFont="1" applyAlignment="1" applyProtection="1">
      <alignment horizontal="left" wrapText="1"/>
      <protection hidden="1"/>
    </xf>
    <xf numFmtId="2" fontId="8" fillId="0" borderId="0" xfId="0" applyNumberFormat="1" applyFont="1" applyAlignment="1" applyProtection="1">
      <alignment horizontal="center" wrapText="1"/>
      <protection hidden="1"/>
    </xf>
    <xf numFmtId="0" fontId="0" fillId="0" borderId="0" xfId="0" applyAlignment="1" applyProtection="1">
      <alignment horizontal="center" vertical="top" wrapText="1"/>
      <protection hidden="1"/>
    </xf>
    <xf numFmtId="0" fontId="3" fillId="0" borderId="0" xfId="0" applyFont="1" applyAlignment="1" applyProtection="1">
      <protection hidden="1"/>
    </xf>
    <xf numFmtId="0" fontId="9" fillId="0" borderId="0" xfId="0" applyFont="1" applyAlignment="1">
      <alignment wrapText="1"/>
      <protection locked="0"/>
    </xf>
    <xf numFmtId="0" fontId="3" fillId="0" borderId="0" xfId="0" applyFont="1" applyAlignment="1" applyProtection="1">
      <alignment horizontal="center" wrapText="1"/>
      <protection hidden="1"/>
    </xf>
    <xf numFmtId="1" fontId="4" fillId="0" borderId="3" xfId="0" applyNumberFormat="1" applyFont="1" applyBorder="1" applyAlignment="1" applyProtection="1">
      <alignment horizontal="right" wrapText="1"/>
      <protection hidden="1"/>
    </xf>
    <xf numFmtId="1" fontId="6" fillId="0" borderId="0" xfId="0" applyNumberFormat="1" applyFont="1" applyAlignment="1" applyProtection="1">
      <alignment horizontal="right" wrapText="1"/>
      <protection hidden="1"/>
    </xf>
    <xf numFmtId="1" fontId="4" fillId="0" borderId="2" xfId="0" applyNumberFormat="1" applyFont="1" applyBorder="1" applyAlignment="1" applyProtection="1">
      <alignment horizontal="right" wrapText="1"/>
      <protection hidden="1"/>
    </xf>
    <xf numFmtId="1" fontId="4" fillId="0" borderId="0" xfId="0" applyNumberFormat="1" applyFont="1" applyAlignment="1" applyProtection="1">
      <alignment horizontal="center" wrapText="1"/>
      <protection hidden="1"/>
    </xf>
    <xf numFmtId="1" fontId="4" fillId="0" borderId="4" xfId="0" applyNumberFormat="1" applyFont="1" applyBorder="1" applyAlignment="1" applyProtection="1">
      <alignment horizontal="right" wrapText="1"/>
      <protection hidden="1"/>
    </xf>
    <xf numFmtId="1" fontId="5" fillId="0" borderId="0" xfId="0" applyNumberFormat="1" applyFont="1" applyAlignment="1" applyProtection="1">
      <alignment vertical="top"/>
      <protection hidden="1"/>
    </xf>
    <xf numFmtId="0" fontId="2" fillId="0" borderId="0" xfId="0" applyFont="1" applyAlignment="1" applyProtection="1">
      <alignment horizontal="center" vertical="top" wrapText="1"/>
      <protection hidden="1"/>
    </xf>
    <xf numFmtId="2" fontId="9" fillId="0" borderId="0" xfId="0" applyNumberFormat="1" applyFont="1" applyAlignment="1" applyProtection="1">
      <alignment horizontal="center" vertical="top"/>
      <protection hidden="1"/>
    </xf>
    <xf numFmtId="2" fontId="3" fillId="0" borderId="0" xfId="0" applyNumberFormat="1" applyFont="1" applyAlignment="1" applyProtection="1">
      <alignment wrapText="1"/>
      <protection hidden="1"/>
    </xf>
    <xf numFmtId="1" fontId="3" fillId="0" borderId="0" xfId="0" applyNumberFormat="1" applyFont="1" applyAlignment="1" applyProtection="1">
      <alignment horizontal="center" vertical="top" wrapText="1"/>
      <protection hidden="1"/>
    </xf>
    <xf numFmtId="0" fontId="9" fillId="0" borderId="0" xfId="0" applyFont="1" applyAlignment="1">
      <alignment horizontal="left" vertical="center" wrapText="1"/>
      <protection locked="0"/>
    </xf>
    <xf numFmtId="49" fontId="3" fillId="0" borderId="0" xfId="0" applyNumberFormat="1" applyFont="1" applyAlignment="1" applyProtection="1">
      <alignment wrapText="1"/>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5" fillId="0" borderId="0" xfId="0" applyFont="1" applyAlignment="1" applyProtection="1">
      <alignment wrapText="1"/>
      <protection hidden="1"/>
    </xf>
    <xf numFmtId="0" fontId="6" fillId="0" borderId="3" xfId="0" applyFont="1" applyBorder="1" applyAlignment="1" applyProtection="1">
      <alignment horizontal="left" vertical="top" wrapText="1"/>
      <protection hidden="1"/>
    </xf>
    <xf numFmtId="0" fontId="5" fillId="0" borderId="13" xfId="0" applyFont="1" applyBorder="1" applyAlignment="1" applyProtection="1">
      <alignment vertical="top" wrapText="1"/>
      <protection hidden="1"/>
    </xf>
    <xf numFmtId="0" fontId="5" fillId="0" borderId="14" xfId="0" applyFont="1" applyBorder="1" applyAlignment="1" applyProtection="1">
      <alignment vertical="top" wrapText="1"/>
      <protection hidden="1"/>
    </xf>
    <xf numFmtId="0" fontId="4" fillId="0" borderId="4" xfId="0" applyFont="1" applyBorder="1" applyAlignment="1" applyProtection="1">
      <alignment horizontal="left" wrapText="1"/>
      <protection hidden="1"/>
    </xf>
    <xf numFmtId="0" fontId="5" fillId="0" borderId="4" xfId="0" applyFont="1" applyBorder="1" applyAlignment="1" applyProtection="1">
      <alignment wrapText="1"/>
      <protection hidden="1"/>
    </xf>
    <xf numFmtId="0" fontId="4" fillId="0" borderId="1" xfId="0" applyFont="1" applyBorder="1" applyAlignment="1" applyProtection="1">
      <alignment horizontal="left" wrapText="1"/>
      <protection hidden="1"/>
    </xf>
    <xf numFmtId="0" fontId="5" fillId="0" borderId="2" xfId="0" applyFont="1" applyBorder="1" applyAlignment="1" applyProtection="1">
      <alignment wrapText="1"/>
      <protection hidden="1"/>
    </xf>
    <xf numFmtId="0" fontId="6" fillId="0" borderId="4" xfId="0" applyFont="1" applyBorder="1" applyAlignment="1" applyProtection="1">
      <alignment horizontal="left" vertical="top" wrapText="1"/>
      <protection hidden="1"/>
    </xf>
    <xf numFmtId="0" fontId="5" fillId="0" borderId="4" xfId="0" applyFont="1" applyBorder="1" applyAlignment="1" applyProtection="1">
      <alignment vertical="top" wrapText="1"/>
      <protection hidden="1"/>
    </xf>
    <xf numFmtId="0" fontId="6" fillId="0" borderId="6" xfId="0" applyFont="1" applyBorder="1" applyAlignment="1" applyProtection="1">
      <alignment horizontal="left" vertical="top" wrapText="1"/>
      <protection hidden="1"/>
    </xf>
    <xf numFmtId="0" fontId="5" fillId="0" borderId="7"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6" fillId="0" borderId="9" xfId="0" applyFont="1" applyBorder="1" applyAlignment="1" applyProtection="1">
      <alignment horizontal="left" vertical="top" wrapText="1"/>
      <protection hidden="1"/>
    </xf>
    <xf numFmtId="0" fontId="5" fillId="0" borderId="10"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0" fontId="6" fillId="0" borderId="4" xfId="0" applyFont="1" applyBorder="1" applyAlignment="1" applyProtection="1">
      <alignment horizontal="left" wrapText="1"/>
      <protection hidden="1"/>
    </xf>
    <xf numFmtId="2" fontId="4" fillId="0" borderId="15" xfId="0" applyNumberFormat="1" applyFont="1" applyBorder="1" applyAlignment="1" applyProtection="1">
      <alignment horizontal="left" wrapText="1"/>
      <protection hidden="1"/>
    </xf>
    <xf numFmtId="0" fontId="5" fillId="0" borderId="16" xfId="0" applyFont="1" applyBorder="1" applyAlignment="1" applyProtection="1">
      <alignment horizontal="left" wrapText="1"/>
      <protection hidden="1"/>
    </xf>
    <xf numFmtId="0" fontId="6" fillId="0" borderId="1" xfId="0" applyFont="1" applyBorder="1" applyAlignment="1" applyProtection="1">
      <alignment horizontal="left" wrapText="1"/>
      <protection hidden="1"/>
    </xf>
    <xf numFmtId="0" fontId="5" fillId="0" borderId="2" xfId="0" applyFont="1" applyBorder="1" applyAlignment="1" applyProtection="1">
      <alignment vertical="top" wrapText="1"/>
      <protection hidden="1"/>
    </xf>
    <xf numFmtId="2" fontId="4" fillId="0" borderId="15" xfId="0" applyNumberFormat="1" applyFont="1" applyBorder="1" applyAlignment="1" applyProtection="1">
      <alignment horizontal="center" wrapText="1"/>
      <protection hidden="1"/>
    </xf>
    <xf numFmtId="2" fontId="8" fillId="0" borderId="16" xfId="0" applyNumberFormat="1" applyFont="1" applyBorder="1" applyAlignment="1" applyProtection="1">
      <alignment horizontal="center" wrapText="1"/>
      <protection hidden="1"/>
    </xf>
    <xf numFmtId="2" fontId="4" fillId="0" borderId="20" xfId="0" applyNumberFormat="1" applyFont="1" applyBorder="1" applyAlignment="1" applyProtection="1">
      <alignment horizontal="left" wrapText="1"/>
      <protection hidden="1"/>
    </xf>
    <xf numFmtId="0" fontId="5" fillId="0" borderId="21" xfId="0" applyFont="1" applyBorder="1" applyAlignment="1" applyProtection="1">
      <alignment horizontal="left" wrapText="1"/>
      <protection hidden="1"/>
    </xf>
    <xf numFmtId="0" fontId="6" fillId="0" borderId="17" xfId="0" applyFont="1" applyBorder="1" applyAlignment="1" applyProtection="1">
      <alignment horizontal="left" wrapText="1"/>
      <protection hidden="1"/>
    </xf>
    <xf numFmtId="0" fontId="5" fillId="0" borderId="18" xfId="0" applyFont="1" applyBorder="1" applyAlignment="1" applyProtection="1">
      <alignment vertical="top" wrapText="1"/>
      <protection hidden="1"/>
    </xf>
    <xf numFmtId="2" fontId="4" fillId="0" borderId="0" xfId="0" applyNumberFormat="1" applyFont="1" applyAlignment="1" applyProtection="1">
      <alignment horizontal="center" wrapText="1"/>
      <protection hidden="1"/>
    </xf>
    <xf numFmtId="0" fontId="3" fillId="0" borderId="0" xfId="0" applyFont="1" applyAlignment="1" applyProtection="1">
      <alignment horizontal="center"/>
      <protection hidden="1"/>
    </xf>
    <xf numFmtId="49" fontId="3" fillId="0" borderId="0" xfId="0" applyNumberFormat="1" applyFont="1" applyAlignment="1" applyProtection="1">
      <alignment horizontal="center" wrapText="1"/>
      <protection hidden="1"/>
    </xf>
    <xf numFmtId="0" fontId="0" fillId="0" borderId="0" xfId="0" applyAlignment="1" applyProtection="1">
      <alignment horizontal="center" wrapText="1"/>
      <protection hidden="1"/>
    </xf>
    <xf numFmtId="0" fontId="3" fillId="0" borderId="0" xfId="0" applyFont="1" applyAlignment="1" applyProtection="1">
      <alignment horizontal="center" wrapText="1"/>
      <protection hidden="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6"/>
  <sheetViews>
    <sheetView tabSelected="1" view="pageLayout" zoomScaleNormal="100" workbookViewId="0">
      <selection activeCell="A117" sqref="A117"/>
    </sheetView>
  </sheetViews>
  <sheetFormatPr defaultColWidth="8.6640625" defaultRowHeight="12.75" x14ac:dyDescent="0.15"/>
  <cols>
    <col min="1" max="1" width="75.6640625" style="19" customWidth="1"/>
    <col min="2" max="2" width="21.33203125" style="19" customWidth="1"/>
    <col min="3" max="3" width="11.5" style="47" customWidth="1"/>
    <col min="4" max="4" width="13" style="19" customWidth="1"/>
    <col min="5" max="16384" width="8.6640625" style="19"/>
  </cols>
  <sheetData>
    <row r="1" spans="1:4" x14ac:dyDescent="0.2">
      <c r="A1" s="62" t="s">
        <v>45</v>
      </c>
      <c r="B1" s="63"/>
      <c r="C1" s="42" t="s">
        <v>25</v>
      </c>
      <c r="D1" s="18" t="s">
        <v>26</v>
      </c>
    </row>
    <row r="2" spans="1:4" x14ac:dyDescent="0.2">
      <c r="A2" s="64" t="s">
        <v>49</v>
      </c>
      <c r="B2" s="20" t="s">
        <v>41</v>
      </c>
      <c r="C2" s="31">
        <f>COUNTIF(Textual!$G$3:$G$293,2)</f>
        <v>4</v>
      </c>
      <c r="D2" s="21">
        <f>C2/$C$6</f>
        <v>1</v>
      </c>
    </row>
    <row r="3" spans="1:4" x14ac:dyDescent="0.2">
      <c r="A3" s="65"/>
      <c r="B3" s="20" t="s">
        <v>42</v>
      </c>
      <c r="C3" s="31">
        <f>COUNTIF(Textual!$G$3:$G$293,1)</f>
        <v>0</v>
      </c>
      <c r="D3" s="21">
        <f t="shared" ref="D3:D4" si="0">C3/$C$6</f>
        <v>0</v>
      </c>
    </row>
    <row r="4" spans="1:4" x14ac:dyDescent="0.2">
      <c r="A4" s="65"/>
      <c r="B4" s="22" t="s">
        <v>43</v>
      </c>
      <c r="C4" s="31">
        <f>COUNTIF(Textual!$G$3:$G$293,0)</f>
        <v>0</v>
      </c>
      <c r="D4" s="21">
        <f t="shared" si="0"/>
        <v>0</v>
      </c>
    </row>
    <row r="5" spans="1:4" x14ac:dyDescent="0.2">
      <c r="A5" s="23" t="s">
        <v>8</v>
      </c>
      <c r="B5" s="20" t="s">
        <v>44</v>
      </c>
      <c r="C5" s="31" t="s">
        <v>44</v>
      </c>
      <c r="D5" s="21" t="s">
        <v>44</v>
      </c>
    </row>
    <row r="6" spans="1:4" x14ac:dyDescent="0.2">
      <c r="A6" s="24">
        <f>SUM(C2*2+C3*1+C4*0)/C6</f>
        <v>2</v>
      </c>
      <c r="B6" s="25" t="s">
        <v>27</v>
      </c>
      <c r="C6" s="31">
        <f>SUM(C2:C5)</f>
        <v>4</v>
      </c>
      <c r="D6" s="21">
        <f>SUM(D2:D5)</f>
        <v>1</v>
      </c>
    </row>
    <row r="7" spans="1:4" x14ac:dyDescent="0.2">
      <c r="A7" s="26"/>
      <c r="B7" s="27"/>
      <c r="C7" s="43"/>
      <c r="D7" s="28"/>
    </row>
    <row r="8" spans="1:4" x14ac:dyDescent="0.2">
      <c r="A8" s="66" t="s">
        <v>51</v>
      </c>
      <c r="B8" s="20" t="s">
        <v>41</v>
      </c>
      <c r="C8" s="31">
        <f>COUNTIF(Textual!$I$3:$I$293,2)</f>
        <v>4</v>
      </c>
      <c r="D8" s="21">
        <f>C8/$C$12</f>
        <v>1</v>
      </c>
    </row>
    <row r="9" spans="1:4" x14ac:dyDescent="0.2">
      <c r="A9" s="67"/>
      <c r="B9" s="20" t="s">
        <v>42</v>
      </c>
      <c r="C9" s="31">
        <f>COUNTIF(Textual!$I$3:$I$293,1)</f>
        <v>0</v>
      </c>
      <c r="D9" s="21">
        <f t="shared" ref="D9:D10" si="1">C9/$C$12</f>
        <v>0</v>
      </c>
    </row>
    <row r="10" spans="1:4" x14ac:dyDescent="0.2">
      <c r="A10" s="68"/>
      <c r="B10" s="22" t="s">
        <v>43</v>
      </c>
      <c r="C10" s="31">
        <f>COUNTIF(Textual!$I$3:$I$293,0)</f>
        <v>0</v>
      </c>
      <c r="D10" s="21">
        <f t="shared" si="1"/>
        <v>0</v>
      </c>
    </row>
    <row r="11" spans="1:4" x14ac:dyDescent="0.2">
      <c r="A11" s="23" t="s">
        <v>8</v>
      </c>
      <c r="B11" s="20"/>
      <c r="C11" s="31"/>
      <c r="D11" s="21"/>
    </row>
    <row r="12" spans="1:4" x14ac:dyDescent="0.2">
      <c r="A12" s="24">
        <f>SUM(C8*2+C9*1+C10*0)/$C$12</f>
        <v>2</v>
      </c>
      <c r="B12" s="25" t="s">
        <v>27</v>
      </c>
      <c r="C12" s="31">
        <f>SUM(C8:C11)</f>
        <v>4</v>
      </c>
      <c r="D12" s="21">
        <f>SUM(D8:D11)</f>
        <v>1</v>
      </c>
    </row>
    <row r="13" spans="1:4" x14ac:dyDescent="0.2">
      <c r="A13" s="26"/>
      <c r="B13" s="27"/>
      <c r="C13" s="43"/>
      <c r="D13" s="28"/>
    </row>
    <row r="14" spans="1:4" x14ac:dyDescent="0.2">
      <c r="A14" s="69" t="s">
        <v>53</v>
      </c>
      <c r="B14" s="20" t="s">
        <v>41</v>
      </c>
      <c r="C14" s="31">
        <f>COUNTIF(Textual!$K$3:$K$293,2)</f>
        <v>4</v>
      </c>
      <c r="D14" s="21">
        <f>C14/$C$18</f>
        <v>1</v>
      </c>
    </row>
    <row r="15" spans="1:4" x14ac:dyDescent="0.2">
      <c r="A15" s="70"/>
      <c r="B15" s="20" t="s">
        <v>42</v>
      </c>
      <c r="C15" s="31">
        <f>COUNTIF(Textual!$K$3:$K$293,1)</f>
        <v>0</v>
      </c>
      <c r="D15" s="21">
        <f t="shared" ref="D15:D16" si="2">C15/$C$18</f>
        <v>0</v>
      </c>
    </row>
    <row r="16" spans="1:4" x14ac:dyDescent="0.2">
      <c r="A16" s="71"/>
      <c r="B16" s="22" t="s">
        <v>43</v>
      </c>
      <c r="C16" s="31">
        <f>COUNTIF(Textual!$K$3:$K$293,0)</f>
        <v>0</v>
      </c>
      <c r="D16" s="21">
        <f t="shared" si="2"/>
        <v>0</v>
      </c>
    </row>
    <row r="17" spans="1:4" x14ac:dyDescent="0.2">
      <c r="A17" s="23" t="s">
        <v>8</v>
      </c>
      <c r="B17" s="20"/>
      <c r="C17" s="31"/>
      <c r="D17" s="21"/>
    </row>
    <row r="18" spans="1:4" x14ac:dyDescent="0.2">
      <c r="A18" s="24">
        <f>SUM(C14*2+C15*1+C16*0)/$C$18</f>
        <v>2</v>
      </c>
      <c r="B18" s="29" t="s">
        <v>27</v>
      </c>
      <c r="C18" s="31">
        <f>SUM(C14:C17)</f>
        <v>4</v>
      </c>
      <c r="D18" s="21">
        <f>SUM(D14:D17)</f>
        <v>1</v>
      </c>
    </row>
    <row r="19" spans="1:4" x14ac:dyDescent="0.2">
      <c r="A19" s="26"/>
      <c r="B19" s="27"/>
      <c r="C19" s="43"/>
      <c r="D19" s="28"/>
    </row>
    <row r="20" spans="1:4" x14ac:dyDescent="0.2">
      <c r="A20" s="57" t="s">
        <v>54</v>
      </c>
      <c r="B20" s="20" t="s">
        <v>41</v>
      </c>
      <c r="C20" s="31">
        <f>COUNTIF(Textual!$M$3:$M$293,2)</f>
        <v>4</v>
      </c>
      <c r="D20" s="21">
        <f>C20/$C$24</f>
        <v>1</v>
      </c>
    </row>
    <row r="21" spans="1:4" x14ac:dyDescent="0.2">
      <c r="A21" s="58"/>
      <c r="B21" s="20" t="s">
        <v>42</v>
      </c>
      <c r="C21" s="31">
        <f>COUNTIF(Textual!$M$3:$M$293,1)</f>
        <v>0</v>
      </c>
      <c r="D21" s="21">
        <f t="shared" ref="D21:D22" si="3">C21/$C$24</f>
        <v>0</v>
      </c>
    </row>
    <row r="22" spans="1:4" x14ac:dyDescent="0.2">
      <c r="A22" s="59"/>
      <c r="B22" s="22" t="s">
        <v>43</v>
      </c>
      <c r="C22" s="31">
        <f>COUNTIF(Textual!$M$3:$M$293,0)</f>
        <v>0</v>
      </c>
      <c r="D22" s="21">
        <f t="shared" si="3"/>
        <v>0</v>
      </c>
    </row>
    <row r="23" spans="1:4" x14ac:dyDescent="0.2">
      <c r="A23" s="23" t="s">
        <v>8</v>
      </c>
      <c r="B23" s="20"/>
      <c r="C23" s="31"/>
      <c r="D23" s="21"/>
    </row>
    <row r="24" spans="1:4" x14ac:dyDescent="0.2">
      <c r="A24" s="24">
        <f>SUM(C20*2+C21*1+C22*0)/$C$24</f>
        <v>2</v>
      </c>
      <c r="B24" s="30" t="s">
        <v>27</v>
      </c>
      <c r="C24" s="31">
        <f>SUM(C20:C23)</f>
        <v>4</v>
      </c>
      <c r="D24" s="21">
        <f>SUM(D20:D23)</f>
        <v>1</v>
      </c>
    </row>
    <row r="25" spans="1:4" x14ac:dyDescent="0.2">
      <c r="A25" s="26"/>
      <c r="B25" s="27"/>
      <c r="C25" s="43"/>
      <c r="D25" s="28"/>
    </row>
    <row r="26" spans="1:4" x14ac:dyDescent="0.2">
      <c r="A26" s="57" t="s">
        <v>55</v>
      </c>
      <c r="B26" s="20" t="s">
        <v>41</v>
      </c>
      <c r="C26" s="31">
        <f>COUNTIF(Textual!$O$3:$O$293,2)</f>
        <v>4</v>
      </c>
      <c r="D26" s="21">
        <f>C26/$C$30</f>
        <v>1</v>
      </c>
    </row>
    <row r="27" spans="1:4" x14ac:dyDescent="0.2">
      <c r="A27" s="58"/>
      <c r="B27" s="20" t="s">
        <v>42</v>
      </c>
      <c r="C27" s="31">
        <f>COUNTIF(Textual!$O$3:$O$293,1)</f>
        <v>0</v>
      </c>
      <c r="D27" s="21">
        <f>C27/$C$30</f>
        <v>0</v>
      </c>
    </row>
    <row r="28" spans="1:4" x14ac:dyDescent="0.2">
      <c r="A28" s="59"/>
      <c r="B28" s="22" t="s">
        <v>43</v>
      </c>
      <c r="C28" s="31">
        <f>COUNTIF(Textual!$O$3:$O$293,0)</f>
        <v>0</v>
      </c>
      <c r="D28" s="21">
        <f>C28/$C$30</f>
        <v>0</v>
      </c>
    </row>
    <row r="29" spans="1:4" x14ac:dyDescent="0.2">
      <c r="A29" s="23" t="s">
        <v>8</v>
      </c>
      <c r="B29" s="20"/>
      <c r="C29" s="31"/>
      <c r="D29" s="21"/>
    </row>
    <row r="30" spans="1:4" x14ac:dyDescent="0.2">
      <c r="A30" s="24">
        <f>SUM(C26*2+C27*1+C28*0)/$C$30</f>
        <v>2</v>
      </c>
      <c r="B30" s="30" t="s">
        <v>27</v>
      </c>
      <c r="C30" s="31">
        <f>SUM(C26:C29)</f>
        <v>4</v>
      </c>
      <c r="D30" s="21">
        <f>SUM(D26:D29)</f>
        <v>1</v>
      </c>
    </row>
    <row r="31" spans="1:4" x14ac:dyDescent="0.2">
      <c r="A31" s="26"/>
      <c r="B31" s="27"/>
      <c r="C31" s="31"/>
      <c r="D31" s="21"/>
    </row>
    <row r="32" spans="1:4" x14ac:dyDescent="0.2">
      <c r="A32" s="57" t="s">
        <v>56</v>
      </c>
      <c r="B32" s="20" t="s">
        <v>41</v>
      </c>
      <c r="C32" s="31">
        <f>COUNTIF(Textual!$Q$3:$Q$293,2)</f>
        <v>4</v>
      </c>
      <c r="D32" s="21">
        <f>C32/$C$42</f>
        <v>1</v>
      </c>
    </row>
    <row r="33" spans="1:4" x14ac:dyDescent="0.2">
      <c r="A33" s="58"/>
      <c r="B33" s="20" t="s">
        <v>42</v>
      </c>
      <c r="C33" s="31">
        <f>COUNTIF(Textual!$Q$3:$Q$293,1)</f>
        <v>0</v>
      </c>
      <c r="D33" s="21">
        <f>C33/$C$42</f>
        <v>0</v>
      </c>
    </row>
    <row r="34" spans="1:4" x14ac:dyDescent="0.2">
      <c r="A34" s="59"/>
      <c r="B34" s="22" t="s">
        <v>43</v>
      </c>
      <c r="C34" s="31">
        <f>COUNTIF(Textual!$Q$3:$Q$293,0)</f>
        <v>0</v>
      </c>
      <c r="D34" s="21">
        <f>C34/$C$42</f>
        <v>0</v>
      </c>
    </row>
    <row r="35" spans="1:4" x14ac:dyDescent="0.2">
      <c r="A35" s="23" t="s">
        <v>8</v>
      </c>
      <c r="B35" s="20"/>
      <c r="C35" s="31"/>
      <c r="D35" s="21"/>
    </row>
    <row r="36" spans="1:4" x14ac:dyDescent="0.2">
      <c r="A36" s="24">
        <f>SUM(C32*2+C33*1+C34*0)/$C$42</f>
        <v>2</v>
      </c>
      <c r="B36" s="30" t="s">
        <v>27</v>
      </c>
      <c r="C36" s="31">
        <f>SUM(C32:C35)</f>
        <v>4</v>
      </c>
      <c r="D36" s="21">
        <f>SUM(D32:D35)</f>
        <v>1</v>
      </c>
    </row>
    <row r="37" spans="1:4" x14ac:dyDescent="0.2">
      <c r="A37" s="26"/>
      <c r="B37" s="27"/>
      <c r="C37" s="43"/>
      <c r="D37" s="28"/>
    </row>
    <row r="38" spans="1:4" x14ac:dyDescent="0.2">
      <c r="A38" s="57" t="s">
        <v>58</v>
      </c>
      <c r="B38" s="20" t="s">
        <v>41</v>
      </c>
      <c r="C38" s="31">
        <f>COUNTIF(Textual!$S$3:$S$293,2)</f>
        <v>4</v>
      </c>
      <c r="D38" s="21">
        <f>C38/$C$42</f>
        <v>1</v>
      </c>
    </row>
    <row r="39" spans="1:4" x14ac:dyDescent="0.2">
      <c r="A39" s="58"/>
      <c r="B39" s="20" t="s">
        <v>42</v>
      </c>
      <c r="C39" s="31">
        <f>COUNTIF(Textual!$S$3:$S$293,1)</f>
        <v>0</v>
      </c>
      <c r="D39" s="21">
        <f>C39/$C$42</f>
        <v>0</v>
      </c>
    </row>
    <row r="40" spans="1:4" x14ac:dyDescent="0.2">
      <c r="A40" s="59"/>
      <c r="B40" s="22" t="s">
        <v>43</v>
      </c>
      <c r="C40" s="31">
        <f>COUNTIF(Textual!$S$3:$S$293,0)</f>
        <v>0</v>
      </c>
      <c r="D40" s="21">
        <f>C40/$C$42</f>
        <v>0</v>
      </c>
    </row>
    <row r="41" spans="1:4" x14ac:dyDescent="0.2">
      <c r="A41" s="23" t="s">
        <v>8</v>
      </c>
      <c r="B41" s="20"/>
      <c r="C41" s="31"/>
      <c r="D41" s="21"/>
    </row>
    <row r="42" spans="1:4" x14ac:dyDescent="0.2">
      <c r="A42" s="24">
        <f>SUM(C38*2+C39*1+C40*0)/$C$42</f>
        <v>2</v>
      </c>
      <c r="B42" s="30" t="s">
        <v>27</v>
      </c>
      <c r="C42" s="31">
        <f>SUM(C38:C41)</f>
        <v>4</v>
      </c>
      <c r="D42" s="21">
        <f>SUM(D38:D41)</f>
        <v>1</v>
      </c>
    </row>
    <row r="43" spans="1:4" x14ac:dyDescent="0.2">
      <c r="A43" s="26"/>
      <c r="B43" s="27"/>
      <c r="C43" s="43"/>
      <c r="D43" s="28"/>
    </row>
    <row r="44" spans="1:4" x14ac:dyDescent="0.2">
      <c r="A44" s="57" t="s">
        <v>59</v>
      </c>
      <c r="B44" s="20" t="s">
        <v>41</v>
      </c>
      <c r="C44" s="31">
        <f>COUNTIF(Textual!$U$3:$U$293,2)</f>
        <v>4</v>
      </c>
      <c r="D44" s="21">
        <f>C44/$C$48</f>
        <v>1</v>
      </c>
    </row>
    <row r="45" spans="1:4" x14ac:dyDescent="0.2">
      <c r="A45" s="58"/>
      <c r="B45" s="20" t="s">
        <v>42</v>
      </c>
      <c r="C45" s="31">
        <f>COUNTIF(Textual!$U$3:$U$293,1)</f>
        <v>0</v>
      </c>
      <c r="D45" s="21">
        <f t="shared" ref="D45:D46" si="4">C45/$C$48</f>
        <v>0</v>
      </c>
    </row>
    <row r="46" spans="1:4" x14ac:dyDescent="0.2">
      <c r="A46" s="59"/>
      <c r="B46" s="22" t="s">
        <v>43</v>
      </c>
      <c r="C46" s="31">
        <f>COUNTIF(Textual!$U$3:$U$293,0)</f>
        <v>0</v>
      </c>
      <c r="D46" s="21">
        <f t="shared" si="4"/>
        <v>0</v>
      </c>
    </row>
    <row r="47" spans="1:4" x14ac:dyDescent="0.2">
      <c r="A47" s="23" t="s">
        <v>8</v>
      </c>
      <c r="B47" s="20"/>
      <c r="C47" s="31"/>
      <c r="D47" s="21"/>
    </row>
    <row r="48" spans="1:4" x14ac:dyDescent="0.2">
      <c r="A48" s="24">
        <f>SUM(C44*2+C45*1+C46*0)/$C$48</f>
        <v>2</v>
      </c>
      <c r="B48" s="30" t="s">
        <v>27</v>
      </c>
      <c r="C48" s="31">
        <f>SUM(C44:C47)</f>
        <v>4</v>
      </c>
      <c r="D48" s="21">
        <f>SUM(D44:D47)</f>
        <v>1</v>
      </c>
    </row>
    <row r="49" spans="1:4" x14ac:dyDescent="0.2">
      <c r="A49" s="26"/>
      <c r="B49" s="27"/>
      <c r="C49" s="43"/>
      <c r="D49" s="28"/>
    </row>
    <row r="50" spans="1:4" x14ac:dyDescent="0.2">
      <c r="A50" s="60" t="s">
        <v>28</v>
      </c>
      <c r="B50" s="61"/>
      <c r="C50" s="77">
        <f>AVERAGE(A48,A42,A30,A24,A18,A12,A6)</f>
        <v>2</v>
      </c>
      <c r="D50" s="78"/>
    </row>
    <row r="51" spans="1:4" x14ac:dyDescent="0.2">
      <c r="A51" s="62" t="s">
        <v>35</v>
      </c>
      <c r="B51" s="63"/>
      <c r="C51" s="42" t="s">
        <v>25</v>
      </c>
      <c r="D51" s="18" t="s">
        <v>26</v>
      </c>
    </row>
    <row r="52" spans="1:4" x14ac:dyDescent="0.2">
      <c r="A52" s="57" t="s">
        <v>61</v>
      </c>
      <c r="B52" s="20" t="s">
        <v>41</v>
      </c>
      <c r="C52" s="31">
        <f>COUNTIF(Textual!$W$3:$W$293,2)</f>
        <v>4</v>
      </c>
      <c r="D52" s="21">
        <f>C52/$C$56</f>
        <v>1</v>
      </c>
    </row>
    <row r="53" spans="1:4" x14ac:dyDescent="0.2">
      <c r="A53" s="58"/>
      <c r="B53" s="20" t="s">
        <v>42</v>
      </c>
      <c r="C53" s="31">
        <f>COUNTIF(Textual!$W$3:$W$293,1)</f>
        <v>0</v>
      </c>
      <c r="D53" s="21">
        <f t="shared" ref="D53:D54" si="5">C53/$C$56</f>
        <v>0</v>
      </c>
    </row>
    <row r="54" spans="1:4" x14ac:dyDescent="0.2">
      <c r="A54" s="59"/>
      <c r="B54" s="22" t="s">
        <v>43</v>
      </c>
      <c r="C54" s="31">
        <f>COUNTIF(Textual!$W$3:$W$293,0)</f>
        <v>0</v>
      </c>
      <c r="D54" s="21">
        <f t="shared" si="5"/>
        <v>0</v>
      </c>
    </row>
    <row r="55" spans="1:4" x14ac:dyDescent="0.2">
      <c r="A55" s="23" t="s">
        <v>8</v>
      </c>
      <c r="B55" s="20"/>
      <c r="C55" s="31"/>
      <c r="D55" s="21"/>
    </row>
    <row r="56" spans="1:4" x14ac:dyDescent="0.2">
      <c r="A56" s="24">
        <f>SUM(C52*2+C53*1+C54*0)/$C$56</f>
        <v>2</v>
      </c>
      <c r="B56" s="30" t="s">
        <v>27</v>
      </c>
      <c r="C56" s="31">
        <f>SUM(C52:C55)</f>
        <v>4</v>
      </c>
      <c r="D56" s="21">
        <f>SUM(D52:D55)</f>
        <v>1</v>
      </c>
    </row>
    <row r="57" spans="1:4" x14ac:dyDescent="0.2">
      <c r="A57" s="26"/>
      <c r="B57" s="27"/>
      <c r="C57" s="43"/>
      <c r="D57" s="28"/>
    </row>
    <row r="58" spans="1:4" x14ac:dyDescent="0.2">
      <c r="A58" s="57" t="s">
        <v>62</v>
      </c>
      <c r="B58" s="20" t="s">
        <v>41</v>
      </c>
      <c r="C58" s="31">
        <f>COUNTIF(Textual!$Y$3:$Y$293,2)</f>
        <v>4</v>
      </c>
      <c r="D58" s="21">
        <f>C58/$C$62</f>
        <v>1</v>
      </c>
    </row>
    <row r="59" spans="1:4" x14ac:dyDescent="0.2">
      <c r="A59" s="58"/>
      <c r="B59" s="20" t="s">
        <v>42</v>
      </c>
      <c r="C59" s="31">
        <f>COUNTIF(Textual!$Y$3:$Y$293,1)</f>
        <v>0</v>
      </c>
      <c r="D59" s="21">
        <f t="shared" ref="D59:D60" si="6">C59/$C$62</f>
        <v>0</v>
      </c>
    </row>
    <row r="60" spans="1:4" x14ac:dyDescent="0.2">
      <c r="A60" s="59"/>
      <c r="B60" s="22" t="s">
        <v>43</v>
      </c>
      <c r="C60" s="31">
        <f>COUNTIF(Textual!$Y$3:$Y$293,0)</f>
        <v>0</v>
      </c>
      <c r="D60" s="21">
        <f t="shared" si="6"/>
        <v>0</v>
      </c>
    </row>
    <row r="61" spans="1:4" x14ac:dyDescent="0.2">
      <c r="A61" s="23" t="s">
        <v>8</v>
      </c>
      <c r="B61" s="20"/>
      <c r="C61" s="31"/>
      <c r="D61" s="21"/>
    </row>
    <row r="62" spans="1:4" x14ac:dyDescent="0.2">
      <c r="A62" s="24">
        <f>SUM(C58*2+C59*1+C60*0)/$C$62</f>
        <v>2</v>
      </c>
      <c r="B62" s="30" t="s">
        <v>27</v>
      </c>
      <c r="C62" s="31">
        <f>SUM(C58:C61)</f>
        <v>4</v>
      </c>
      <c r="D62" s="21">
        <f>SUM(D58:D61)</f>
        <v>1</v>
      </c>
    </row>
    <row r="63" spans="1:4" x14ac:dyDescent="0.2">
      <c r="A63" s="26"/>
      <c r="B63" s="27"/>
      <c r="C63" s="43"/>
      <c r="D63" s="28"/>
    </row>
    <row r="64" spans="1:4" x14ac:dyDescent="0.2">
      <c r="A64" s="60" t="s">
        <v>46</v>
      </c>
      <c r="B64" s="61"/>
      <c r="C64" s="77">
        <f>AVERAGE(A62,A56)</f>
        <v>2</v>
      </c>
      <c r="D64" s="78"/>
    </row>
    <row r="65" spans="1:4" x14ac:dyDescent="0.2">
      <c r="A65" s="26"/>
      <c r="B65" s="27"/>
      <c r="C65" s="43"/>
      <c r="D65" s="28"/>
    </row>
    <row r="66" spans="1:4" x14ac:dyDescent="0.2">
      <c r="A66" s="26"/>
      <c r="B66" s="27"/>
      <c r="C66" s="43"/>
      <c r="D66" s="28"/>
    </row>
    <row r="67" spans="1:4" x14ac:dyDescent="0.2">
      <c r="A67" s="62" t="s">
        <v>32</v>
      </c>
      <c r="B67" s="63"/>
      <c r="C67" s="42" t="s">
        <v>25</v>
      </c>
      <c r="D67" s="18" t="s">
        <v>26</v>
      </c>
    </row>
    <row r="68" spans="1:4" x14ac:dyDescent="0.2">
      <c r="A68" s="57" t="s">
        <v>65</v>
      </c>
      <c r="B68" s="20" t="s">
        <v>41</v>
      </c>
      <c r="C68" s="31">
        <f>COUNTIF(Textual!$AA$3:$AA$293,2)</f>
        <v>4</v>
      </c>
      <c r="D68" s="21">
        <f>C68/$C$72</f>
        <v>1</v>
      </c>
    </row>
    <row r="69" spans="1:4" x14ac:dyDescent="0.2">
      <c r="A69" s="58"/>
      <c r="B69" s="20" t="s">
        <v>42</v>
      </c>
      <c r="C69" s="31">
        <f>COUNTIF(Textual!$AA$3:$AA$293,1)</f>
        <v>0</v>
      </c>
      <c r="D69" s="21">
        <f>C69/$C$72</f>
        <v>0</v>
      </c>
    </row>
    <row r="70" spans="1:4" x14ac:dyDescent="0.2">
      <c r="A70" s="59"/>
      <c r="B70" s="22" t="s">
        <v>43</v>
      </c>
      <c r="C70" s="31">
        <f>COUNTIF(Textual!$AA$3:$AA$293,0)</f>
        <v>0</v>
      </c>
      <c r="D70" s="21">
        <f>C70/$C$72</f>
        <v>0</v>
      </c>
    </row>
    <row r="71" spans="1:4" x14ac:dyDescent="0.2">
      <c r="A71" s="23" t="s">
        <v>8</v>
      </c>
      <c r="B71" s="20"/>
      <c r="C71" s="31"/>
      <c r="D71" s="21"/>
    </row>
    <row r="72" spans="1:4" x14ac:dyDescent="0.2">
      <c r="A72" s="24">
        <f>SUM(C68*2+C69*1+C70*0)/$C$72</f>
        <v>2</v>
      </c>
      <c r="B72" s="30" t="s">
        <v>27</v>
      </c>
      <c r="C72" s="31">
        <f>SUM(C68:C71)</f>
        <v>4</v>
      </c>
      <c r="D72" s="21">
        <f>SUM(D68:D71)</f>
        <v>1</v>
      </c>
    </row>
    <row r="73" spans="1:4" x14ac:dyDescent="0.2">
      <c r="A73" s="26"/>
      <c r="B73" s="27"/>
      <c r="C73" s="43"/>
      <c r="D73" s="28"/>
    </row>
    <row r="74" spans="1:4" x14ac:dyDescent="0.2">
      <c r="A74" s="60" t="s">
        <v>29</v>
      </c>
      <c r="B74" s="61"/>
      <c r="C74" s="77">
        <f>AVERAGE(A72)</f>
        <v>2</v>
      </c>
      <c r="D74" s="78"/>
    </row>
    <row r="75" spans="1:4" x14ac:dyDescent="0.2">
      <c r="A75" s="26"/>
      <c r="B75" s="27"/>
      <c r="C75" s="43"/>
      <c r="D75" s="28"/>
    </row>
    <row r="76" spans="1:4" x14ac:dyDescent="0.2">
      <c r="A76" s="62" t="s">
        <v>40</v>
      </c>
      <c r="B76" s="63"/>
      <c r="C76" s="42" t="s">
        <v>25</v>
      </c>
      <c r="D76" s="18" t="s">
        <v>26</v>
      </c>
    </row>
    <row r="77" spans="1:4" x14ac:dyDescent="0.2">
      <c r="A77" s="57" t="s">
        <v>48</v>
      </c>
      <c r="B77" s="20" t="s">
        <v>41</v>
      </c>
      <c r="C77" s="31">
        <f>COUNTIF(Textual!$AC$3:$AC$293,2)</f>
        <v>4</v>
      </c>
      <c r="D77" s="21">
        <f>C77/$C$81</f>
        <v>1</v>
      </c>
    </row>
    <row r="78" spans="1:4" x14ac:dyDescent="0.2">
      <c r="A78" s="58"/>
      <c r="B78" s="20" t="s">
        <v>42</v>
      </c>
      <c r="C78" s="31">
        <f>COUNTIF(Textual!$AC$3:$AC$293,1)</f>
        <v>0</v>
      </c>
      <c r="D78" s="21">
        <f>C78/$C$81</f>
        <v>0</v>
      </c>
    </row>
    <row r="79" spans="1:4" x14ac:dyDescent="0.2">
      <c r="A79" s="59"/>
      <c r="B79" s="22" t="s">
        <v>43</v>
      </c>
      <c r="C79" s="31">
        <f>COUNTIF(Textual!$AC$3:$AC$293,0)</f>
        <v>0</v>
      </c>
      <c r="D79" s="21">
        <f>C79/$C$81</f>
        <v>0</v>
      </c>
    </row>
    <row r="80" spans="1:4" x14ac:dyDescent="0.2">
      <c r="A80" s="23" t="s">
        <v>8</v>
      </c>
      <c r="B80" s="20"/>
      <c r="C80" s="31"/>
      <c r="D80" s="21"/>
    </row>
    <row r="81" spans="1:4" x14ac:dyDescent="0.2">
      <c r="A81" s="24">
        <f>SUM(C77*2+C78*1+C79*0)/$C$81</f>
        <v>2</v>
      </c>
      <c r="B81" s="30" t="s">
        <v>27</v>
      </c>
      <c r="C81" s="31">
        <f>SUM(C77:C80)</f>
        <v>4</v>
      </c>
      <c r="D81" s="21">
        <f>SUM(D77:D80)</f>
        <v>1</v>
      </c>
    </row>
    <row r="82" spans="1:4" x14ac:dyDescent="0.2">
      <c r="A82" s="26"/>
      <c r="B82" s="27"/>
      <c r="C82" s="43"/>
      <c r="D82" s="28"/>
    </row>
    <row r="83" spans="1:4" x14ac:dyDescent="0.2">
      <c r="A83" s="57" t="s">
        <v>67</v>
      </c>
      <c r="B83" s="20" t="s">
        <v>41</v>
      </c>
      <c r="C83" s="31">
        <f>COUNTIF(Textual!$AE$3:$AE$293,2)</f>
        <v>4</v>
      </c>
      <c r="D83" s="21">
        <f>C83/$C$87</f>
        <v>1</v>
      </c>
    </row>
    <row r="84" spans="1:4" x14ac:dyDescent="0.2">
      <c r="A84" s="58"/>
      <c r="B84" s="20" t="s">
        <v>42</v>
      </c>
      <c r="C84" s="31">
        <f>COUNTIF(Textual!$AE$3:$AE$293,1)</f>
        <v>0</v>
      </c>
      <c r="D84" s="21">
        <f>C84/$C$87</f>
        <v>0</v>
      </c>
    </row>
    <row r="85" spans="1:4" x14ac:dyDescent="0.2">
      <c r="A85" s="59"/>
      <c r="B85" s="22" t="s">
        <v>43</v>
      </c>
      <c r="C85" s="31">
        <f>COUNTIF(Textual!$AE$3:$AE$293,0)</f>
        <v>0</v>
      </c>
      <c r="D85" s="21">
        <f>C85/$C$87</f>
        <v>0</v>
      </c>
    </row>
    <row r="86" spans="1:4" x14ac:dyDescent="0.2">
      <c r="A86" s="23" t="s">
        <v>8</v>
      </c>
      <c r="B86" s="20"/>
      <c r="C86" s="31"/>
      <c r="D86" s="21"/>
    </row>
    <row r="87" spans="1:4" x14ac:dyDescent="0.2">
      <c r="A87" s="24">
        <f>SUM(C83*2+C84*1+C85*0)/$C$87</f>
        <v>2</v>
      </c>
      <c r="B87" s="30" t="s">
        <v>27</v>
      </c>
      <c r="C87" s="31">
        <f>SUM(C83:C86)</f>
        <v>4</v>
      </c>
      <c r="D87" s="21">
        <f>SUM(D83:D86)</f>
        <v>1</v>
      </c>
    </row>
    <row r="88" spans="1:4" x14ac:dyDescent="0.2">
      <c r="A88" s="26"/>
      <c r="B88" s="27"/>
      <c r="C88" s="43"/>
      <c r="D88" s="28"/>
    </row>
    <row r="89" spans="1:4" x14ac:dyDescent="0.2">
      <c r="A89" s="60" t="s">
        <v>30</v>
      </c>
      <c r="B89" s="61"/>
      <c r="C89" s="77">
        <f>AVERAGE(A87,A81)</f>
        <v>2</v>
      </c>
      <c r="D89" s="78"/>
    </row>
    <row r="90" spans="1:4" x14ac:dyDescent="0.2">
      <c r="A90" s="36"/>
      <c r="B90" s="56"/>
      <c r="C90" s="26"/>
      <c r="D90" s="28"/>
    </row>
    <row r="91" spans="1:4" x14ac:dyDescent="0.2">
      <c r="A91" s="32" t="s">
        <v>69</v>
      </c>
      <c r="B91" s="27"/>
      <c r="C91" s="83">
        <f>SUM(A87,A81,A72,A62,A56,A48,A42,A36,A30,A24,A18,A12,A6)</f>
        <v>26</v>
      </c>
      <c r="D91" s="83"/>
    </row>
    <row r="92" spans="1:4" x14ac:dyDescent="0.2">
      <c r="A92" s="26"/>
      <c r="B92" s="27"/>
      <c r="C92" s="43"/>
      <c r="D92" s="28"/>
    </row>
    <row r="93" spans="1:4" x14ac:dyDescent="0.2">
      <c r="A93" s="32" t="s">
        <v>10</v>
      </c>
      <c r="B93" s="27"/>
      <c r="C93" s="43"/>
      <c r="D93" s="28"/>
    </row>
    <row r="94" spans="1:4" ht="27" customHeight="1" x14ac:dyDescent="0.2">
      <c r="A94" s="73" t="s">
        <v>0</v>
      </c>
      <c r="B94" s="74"/>
      <c r="C94" s="44" t="s">
        <v>25</v>
      </c>
      <c r="D94" s="18" t="s">
        <v>26</v>
      </c>
    </row>
    <row r="95" spans="1:4" x14ac:dyDescent="0.2">
      <c r="A95" s="81" t="s">
        <v>70</v>
      </c>
      <c r="B95" s="82"/>
      <c r="C95" s="31">
        <f>COUNTIF(Numerical!$Y$3:$Y$25,"Successful in all settings.")</f>
        <v>3</v>
      </c>
      <c r="D95" s="21">
        <f>C95/$C$99</f>
        <v>0.75</v>
      </c>
    </row>
    <row r="96" spans="1:4" x14ac:dyDescent="0.2">
      <c r="A96" s="75" t="s">
        <v>77</v>
      </c>
      <c r="B96" s="76"/>
      <c r="C96" s="31">
        <f>COUNTIF(Numerical!$Y$3:$Y$25,"Successful in most settings.")</f>
        <v>1</v>
      </c>
      <c r="D96" s="21">
        <f>C96/$C$99</f>
        <v>0.25</v>
      </c>
    </row>
    <row r="97" spans="1:4" x14ac:dyDescent="0.2">
      <c r="A97" s="72" t="s">
        <v>71</v>
      </c>
      <c r="B97" s="65"/>
      <c r="C97" s="31">
        <f>COUNTIF(Numerical!$Y$3:$Y$25,"Success doubtful in many educational settings.")</f>
        <v>0</v>
      </c>
      <c r="D97" s="21">
        <f>C97/$C$99</f>
        <v>0</v>
      </c>
    </row>
    <row r="98" spans="1:4" x14ac:dyDescent="0.2">
      <c r="A98" s="72" t="s">
        <v>72</v>
      </c>
      <c r="B98" s="61"/>
      <c r="C98" s="31">
        <f>COUNTIF(Numerical!$Y$3:$Y$25,"Success doubtful in any setting..")</f>
        <v>0</v>
      </c>
      <c r="D98" s="21">
        <f>C98/$C$99</f>
        <v>0</v>
      </c>
    </row>
    <row r="99" spans="1:4" x14ac:dyDescent="0.2">
      <c r="A99" s="26"/>
      <c r="B99" s="34" t="s">
        <v>27</v>
      </c>
      <c r="C99" s="31">
        <f>SUM(C95:C98)</f>
        <v>4</v>
      </c>
      <c r="D99" s="21">
        <f>SUM(D95:D98)</f>
        <v>1</v>
      </c>
    </row>
    <row r="100" spans="1:4" x14ac:dyDescent="0.2">
      <c r="A100" s="26"/>
      <c r="B100" s="35" t="s">
        <v>8</v>
      </c>
      <c r="C100" s="77">
        <f>SUM(C95*4+C96*3+C97*2+C98*1)/C99</f>
        <v>3.75</v>
      </c>
      <c r="D100" s="78"/>
    </row>
    <row r="101" spans="1:4" x14ac:dyDescent="0.2">
      <c r="A101" s="26"/>
      <c r="B101" s="36"/>
      <c r="C101" s="45"/>
      <c r="D101" s="37"/>
    </row>
    <row r="102" spans="1:4" x14ac:dyDescent="0.2">
      <c r="A102" s="73" t="s">
        <v>1</v>
      </c>
      <c r="B102" s="74"/>
      <c r="C102" s="46" t="s">
        <v>25</v>
      </c>
      <c r="D102" s="33" t="s">
        <v>26</v>
      </c>
    </row>
    <row r="103" spans="1:4" x14ac:dyDescent="0.2">
      <c r="A103" s="72" t="s">
        <v>73</v>
      </c>
      <c r="B103" s="65"/>
      <c r="C103" s="31">
        <f>COUNTIF(Numerical!$Z$3:$Z$25,"Recommend without reservation.")</f>
        <v>4</v>
      </c>
      <c r="D103" s="21">
        <f>C103/$C$107</f>
        <v>1</v>
      </c>
    </row>
    <row r="104" spans="1:4" x14ac:dyDescent="0.2">
      <c r="A104" s="72" t="s">
        <v>74</v>
      </c>
      <c r="B104" s="65"/>
      <c r="C104" s="31">
        <f>COUNTIF(Numerical!$Z$3:$Z$25,"Would recommend with minor reservations.")</f>
        <v>0</v>
      </c>
      <c r="D104" s="21">
        <f>C104/$C$107</f>
        <v>0</v>
      </c>
    </row>
    <row r="105" spans="1:4" x14ac:dyDescent="0.2">
      <c r="A105" s="72" t="s">
        <v>75</v>
      </c>
      <c r="B105" s="65"/>
      <c r="C105" s="31">
        <f>COUNTIF(Numerical!$Z$3:$Z$25,"Recommendations limited with major reservations.")</f>
        <v>0</v>
      </c>
      <c r="D105" s="21">
        <f>C105/$C$107</f>
        <v>0</v>
      </c>
    </row>
    <row r="106" spans="1:4" x14ac:dyDescent="0.2">
      <c r="A106" s="72" t="s">
        <v>76</v>
      </c>
      <c r="B106" s="65"/>
      <c r="C106" s="31">
        <f>COUNTIF(Numerical!$Z$3:$Z$25,"Unable to recommend in any setting. Further preparation necessary for certification.")</f>
        <v>0</v>
      </c>
      <c r="D106" s="21">
        <f>C106/$C$107</f>
        <v>0</v>
      </c>
    </row>
    <row r="107" spans="1:4" x14ac:dyDescent="0.2">
      <c r="A107" s="26"/>
      <c r="B107" s="25" t="s">
        <v>27</v>
      </c>
      <c r="C107" s="31">
        <f>SUM(C103:C106)</f>
        <v>4</v>
      </c>
      <c r="D107" s="21">
        <f>SUM(D103:D106)</f>
        <v>1</v>
      </c>
    </row>
    <row r="108" spans="1:4" x14ac:dyDescent="0.2">
      <c r="A108" s="26"/>
      <c r="B108" s="35" t="s">
        <v>8</v>
      </c>
      <c r="C108" s="77">
        <f>SUM(C103*4+C104*3+C105*2+C106*1)/C107</f>
        <v>4</v>
      </c>
      <c r="D108" s="78"/>
    </row>
    <row r="109" spans="1:4" x14ac:dyDescent="0.2">
      <c r="A109" s="26"/>
      <c r="B109" s="27"/>
      <c r="C109" s="43"/>
      <c r="D109" s="28"/>
    </row>
    <row r="110" spans="1:4" x14ac:dyDescent="0.2">
      <c r="A110" s="32" t="s">
        <v>10</v>
      </c>
      <c r="B110" s="27"/>
      <c r="C110" s="43"/>
      <c r="D110" s="28"/>
    </row>
    <row r="111" spans="1:4" ht="27" customHeight="1" x14ac:dyDescent="0.2">
      <c r="A111" s="79" t="s">
        <v>2</v>
      </c>
      <c r="B111" s="80"/>
      <c r="C111" s="46" t="s">
        <v>25</v>
      </c>
      <c r="D111" s="33" t="s">
        <v>26</v>
      </c>
    </row>
    <row r="112" spans="1:4" ht="42" customHeight="1" x14ac:dyDescent="0.2">
      <c r="A112" s="64" t="s">
        <v>78</v>
      </c>
      <c r="B112" s="65"/>
      <c r="C112" s="31">
        <f>COUNTIF(Numerical!$AA$3:$AA$25,"Target")</f>
        <v>4</v>
      </c>
      <c r="D112" s="21">
        <f>C112/$C$115</f>
        <v>1</v>
      </c>
    </row>
    <row r="113" spans="1:4" ht="42" customHeight="1" x14ac:dyDescent="0.2">
      <c r="A113" s="64" t="s">
        <v>79</v>
      </c>
      <c r="B113" s="65"/>
      <c r="C113" s="31">
        <f>COUNTIF(Numerical!$AA$3:$AA$25,"Acceptable")</f>
        <v>0</v>
      </c>
      <c r="D113" s="21">
        <f>C113/$C$115</f>
        <v>0</v>
      </c>
    </row>
    <row r="114" spans="1:4" ht="42" customHeight="1" x14ac:dyDescent="0.2">
      <c r="A114" s="64" t="s">
        <v>80</v>
      </c>
      <c r="B114" s="65"/>
      <c r="C114" s="31">
        <f>COUNTIF(Numerical!$AA$3:$AA$25,"Unacceptable")</f>
        <v>0</v>
      </c>
      <c r="D114" s="21">
        <f>C114/$C$115</f>
        <v>0</v>
      </c>
    </row>
    <row r="115" spans="1:4" x14ac:dyDescent="0.2">
      <c r="A115" s="26"/>
      <c r="B115" s="34" t="s">
        <v>27</v>
      </c>
      <c r="C115" s="31">
        <f>SUM(C112:C114)</f>
        <v>4</v>
      </c>
      <c r="D115" s="21">
        <f>SUM(D112:D114)</f>
        <v>1</v>
      </c>
    </row>
    <row r="116" spans="1:4" x14ac:dyDescent="0.2">
      <c r="B116" s="35" t="s">
        <v>8</v>
      </c>
      <c r="C116" s="77">
        <f>SUM(C112*3+C113*2+C114*1)/C115</f>
        <v>3</v>
      </c>
      <c r="D116" s="78"/>
    </row>
  </sheetData>
  <sheetProtection sheet="1" objects="1" scenarios="1"/>
  <mergeCells count="43">
    <mergeCell ref="C50:D50"/>
    <mergeCell ref="A64:B64"/>
    <mergeCell ref="C64:D64"/>
    <mergeCell ref="A51:B51"/>
    <mergeCell ref="C100:D100"/>
    <mergeCell ref="A68:A70"/>
    <mergeCell ref="A67:B67"/>
    <mergeCell ref="A76:B76"/>
    <mergeCell ref="A74:B74"/>
    <mergeCell ref="C74:D74"/>
    <mergeCell ref="C89:D89"/>
    <mergeCell ref="A95:B95"/>
    <mergeCell ref="C91:D91"/>
    <mergeCell ref="A114:B114"/>
    <mergeCell ref="C116:D116"/>
    <mergeCell ref="A104:B104"/>
    <mergeCell ref="A105:B105"/>
    <mergeCell ref="A106:B106"/>
    <mergeCell ref="C108:D108"/>
    <mergeCell ref="A111:B111"/>
    <mergeCell ref="A112:B112"/>
    <mergeCell ref="A113:B113"/>
    <mergeCell ref="A103:B103"/>
    <mergeCell ref="A94:B94"/>
    <mergeCell ref="A89:B89"/>
    <mergeCell ref="A77:A79"/>
    <mergeCell ref="A83:A85"/>
    <mergeCell ref="A96:B96"/>
    <mergeCell ref="A97:B97"/>
    <mergeCell ref="A98:B98"/>
    <mergeCell ref="A102:B102"/>
    <mergeCell ref="A1:B1"/>
    <mergeCell ref="A2:A4"/>
    <mergeCell ref="A8:A10"/>
    <mergeCell ref="A14:A16"/>
    <mergeCell ref="A20:A22"/>
    <mergeCell ref="A26:A28"/>
    <mergeCell ref="A38:A40"/>
    <mergeCell ref="A44:A46"/>
    <mergeCell ref="A52:A54"/>
    <mergeCell ref="A58:A60"/>
    <mergeCell ref="A32:A34"/>
    <mergeCell ref="A50:B50"/>
  </mergeCells>
  <printOptions horizontalCentered="1" gridLines="1"/>
  <pageMargins left="0.25" right="0.25" top="1.5" bottom="0.75" header="0.5" footer="0.5"/>
  <pageSetup orientation="portrait" r:id="rId1"/>
  <headerFooter alignWithMargins="0">
    <oddHeader xml:space="preserve">&amp;C&amp;"MS Sans Serif,Bold Italic"&amp;10SOUTHWESTERN OK STATE UNIVERSITY&amp;"MS Sans Serif,Bold"
UNIVERSITY SUPERVISOR EVALUATION OF TEACHER CANDIDATE
&amp;"MS Sans Serif,Bold Italic"History&amp;"MS Sans Serif,Regular"
&amp;"MS Sans Serif,Bold"Spring 2022
</oddHeader>
    <oddFooter>&amp;C&amp;"MS Sans Serif,Bold"2 Target, 1 Acceptable, 0 Unacceptable</oddFooter>
  </headerFooter>
  <rowBreaks count="1" manualBreakCount="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view="pageLayout" zoomScaleNormal="100" workbookViewId="0">
      <selection activeCell="A117" sqref="A117"/>
    </sheetView>
  </sheetViews>
  <sheetFormatPr defaultColWidth="10.6640625" defaultRowHeight="10.5" x14ac:dyDescent="0.15"/>
  <cols>
    <col min="1" max="1" width="7.5" style="5" bestFit="1" customWidth="1"/>
    <col min="2" max="10" width="5.6640625" style="5" bestFit="1" customWidth="1"/>
    <col min="11" max="11" width="4.1640625" style="5" customWidth="1"/>
    <col min="12" max="12" width="7.83203125" style="5" customWidth="1"/>
    <col min="13" max="13" width="6.5" style="5" customWidth="1"/>
    <col min="14" max="14" width="12.1640625" style="5" customWidth="1"/>
    <col min="15" max="15" width="7.83203125" style="5" customWidth="1"/>
    <col min="16" max="16" width="7.33203125" style="5" customWidth="1"/>
    <col min="17" max="17" width="14" style="5" customWidth="1"/>
    <col min="18" max="18" width="5.6640625" style="5" bestFit="1" customWidth="1"/>
    <col min="19" max="19" width="8.83203125" style="5" customWidth="1"/>
    <col min="20" max="20" width="8.33203125" style="5" customWidth="1"/>
    <col min="21" max="21" width="10.1640625" style="5" customWidth="1"/>
    <col min="22" max="22" width="2.5" style="5" customWidth="1"/>
    <col min="23" max="23" width="12.6640625" style="5" customWidth="1"/>
    <col min="24" max="24" width="3" style="5" customWidth="1"/>
    <col min="25" max="25" width="27.83203125" style="8" customWidth="1"/>
    <col min="26" max="26" width="40.33203125" style="5" customWidth="1"/>
    <col min="27" max="27" width="15.1640625" style="5" bestFit="1" customWidth="1"/>
    <col min="28" max="28" width="10.83203125" style="5" customWidth="1"/>
    <col min="29" max="29" width="1.83203125" style="5" customWidth="1"/>
    <col min="30" max="30" width="5.6640625" style="5" bestFit="1" customWidth="1"/>
    <col min="31" max="31" width="5.6640625" style="8" bestFit="1" customWidth="1"/>
    <col min="32" max="32" width="5.6640625" style="5" bestFit="1" customWidth="1"/>
    <col min="33" max="33" width="13.6640625" style="5" customWidth="1"/>
    <col min="34" max="34" width="5.6640625" style="5" bestFit="1" customWidth="1"/>
    <col min="35" max="35" width="7.33203125" style="5" bestFit="1" customWidth="1"/>
    <col min="36" max="224" width="10.6640625" style="5"/>
    <col min="225" max="225" width="3.1640625" style="5" bestFit="1" customWidth="1"/>
    <col min="226" max="226" width="17" style="5" bestFit="1" customWidth="1"/>
    <col min="227" max="227" width="17.6640625" style="5" customWidth="1"/>
    <col min="228" max="228" width="9.83203125" style="5" customWidth="1"/>
    <col min="229" max="229" width="10.83203125" style="5" customWidth="1"/>
    <col min="230" max="230" width="32.5" style="5" bestFit="1" customWidth="1"/>
    <col min="231" max="240" width="16" style="5" customWidth="1"/>
    <col min="241" max="241" width="14.1640625" style="5" bestFit="1" customWidth="1"/>
    <col min="242" max="242" width="13.5" style="5" bestFit="1" customWidth="1"/>
    <col min="243" max="243" width="15.5" style="5" bestFit="1" customWidth="1"/>
    <col min="244" max="244" width="13.5" style="5" bestFit="1" customWidth="1"/>
    <col min="245" max="245" width="14.6640625" style="5" customWidth="1"/>
    <col min="246" max="255" width="16" style="5" customWidth="1"/>
    <col min="256" max="256" width="13.83203125" style="5" customWidth="1"/>
    <col min="257" max="257" width="13.5" style="5" customWidth="1"/>
    <col min="258" max="258" width="12.6640625" style="5" customWidth="1"/>
    <col min="259" max="259" width="15.6640625" style="5" bestFit="1" customWidth="1"/>
    <col min="260" max="260" width="14.1640625" style="5" customWidth="1"/>
    <col min="261" max="261" width="15.83203125" style="5" bestFit="1" customWidth="1"/>
    <col min="262" max="262" width="13.83203125" style="5" bestFit="1" customWidth="1"/>
    <col min="263" max="263" width="12.83203125" style="5" customWidth="1"/>
    <col min="264" max="264" width="16" style="5" customWidth="1"/>
    <col min="265" max="265" width="11.5" style="5" bestFit="1" customWidth="1"/>
    <col min="266" max="266" width="14.83203125" style="5" bestFit="1" customWidth="1"/>
    <col min="267" max="267" width="13.83203125" style="5" bestFit="1" customWidth="1"/>
    <col min="268" max="268" width="13.83203125" style="5" customWidth="1"/>
    <col min="269" max="269" width="13.83203125" style="5" bestFit="1" customWidth="1"/>
    <col min="270" max="270" width="16" style="5" customWidth="1"/>
    <col min="271" max="271" width="13" style="5" customWidth="1"/>
    <col min="272" max="272" width="13.5" style="5" bestFit="1" customWidth="1"/>
    <col min="273" max="273" width="10.6640625" style="5" bestFit="1" customWidth="1"/>
    <col min="274" max="274" width="12" style="5" bestFit="1" customWidth="1"/>
    <col min="275" max="275" width="14.6640625" style="5" bestFit="1" customWidth="1"/>
    <col min="276" max="276" width="15.33203125" style="5" customWidth="1"/>
    <col min="277" max="277" width="12.33203125" style="5" customWidth="1"/>
    <col min="278" max="278" width="8" style="5" bestFit="1" customWidth="1"/>
    <col min="279" max="280" width="13" style="5" bestFit="1" customWidth="1"/>
    <col min="281" max="281" width="8.83203125" style="5" bestFit="1" customWidth="1"/>
    <col min="282" max="282" width="16" style="5" customWidth="1"/>
    <col min="283" max="283" width="11.33203125" style="5" customWidth="1"/>
    <col min="284" max="284" width="13" style="5" bestFit="1" customWidth="1"/>
    <col min="285" max="285" width="14.5" style="5" customWidth="1"/>
    <col min="286" max="286" width="13" style="5" bestFit="1" customWidth="1"/>
    <col min="287" max="287" width="16" style="5" customWidth="1"/>
    <col min="288" max="288" width="11" style="5" bestFit="1" customWidth="1"/>
    <col min="289" max="289" width="12.1640625" style="5" bestFit="1" customWidth="1"/>
    <col min="290" max="290" width="13.6640625" style="5" bestFit="1" customWidth="1"/>
    <col min="291" max="480" width="10.6640625" style="5"/>
    <col min="481" max="481" width="3.1640625" style="5" bestFit="1" customWidth="1"/>
    <col min="482" max="482" width="17" style="5" bestFit="1" customWidth="1"/>
    <col min="483" max="483" width="17.6640625" style="5" customWidth="1"/>
    <col min="484" max="484" width="9.83203125" style="5" customWidth="1"/>
    <col min="485" max="485" width="10.83203125" style="5" customWidth="1"/>
    <col min="486" max="486" width="32.5" style="5" bestFit="1" customWidth="1"/>
    <col min="487" max="496" width="16" style="5" customWidth="1"/>
    <col min="497" max="497" width="14.1640625" style="5" bestFit="1" customWidth="1"/>
    <col min="498" max="498" width="13.5" style="5" bestFit="1" customWidth="1"/>
    <col min="499" max="499" width="15.5" style="5" bestFit="1" customWidth="1"/>
    <col min="500" max="500" width="13.5" style="5" bestFit="1" customWidth="1"/>
    <col min="501" max="501" width="14.6640625" style="5" customWidth="1"/>
    <col min="502" max="511" width="16" style="5" customWidth="1"/>
    <col min="512" max="512" width="13.83203125" style="5" customWidth="1"/>
    <col min="513" max="513" width="13.5" style="5" customWidth="1"/>
    <col min="514" max="514" width="12.6640625" style="5" customWidth="1"/>
    <col min="515" max="515" width="15.6640625" style="5" bestFit="1" customWidth="1"/>
    <col min="516" max="516" width="14.1640625" style="5" customWidth="1"/>
    <col min="517" max="517" width="15.83203125" style="5" bestFit="1" customWidth="1"/>
    <col min="518" max="518" width="13.83203125" style="5" bestFit="1" customWidth="1"/>
    <col min="519" max="519" width="12.83203125" style="5" customWidth="1"/>
    <col min="520" max="520" width="16" style="5" customWidth="1"/>
    <col min="521" max="521" width="11.5" style="5" bestFit="1" customWidth="1"/>
    <col min="522" max="522" width="14.83203125" style="5" bestFit="1" customWidth="1"/>
    <col min="523" max="523" width="13.83203125" style="5" bestFit="1" customWidth="1"/>
    <col min="524" max="524" width="13.83203125" style="5" customWidth="1"/>
    <col min="525" max="525" width="13.83203125" style="5" bestFit="1" customWidth="1"/>
    <col min="526" max="526" width="16" style="5" customWidth="1"/>
    <col min="527" max="527" width="13" style="5" customWidth="1"/>
    <col min="528" max="528" width="13.5" style="5" bestFit="1" customWidth="1"/>
    <col min="529" max="529" width="10.6640625" style="5" bestFit="1" customWidth="1"/>
    <col min="530" max="530" width="12" style="5" bestFit="1" customWidth="1"/>
    <col min="531" max="531" width="14.6640625" style="5" bestFit="1" customWidth="1"/>
    <col min="532" max="532" width="15.33203125" style="5" customWidth="1"/>
    <col min="533" max="533" width="12.33203125" style="5" customWidth="1"/>
    <col min="534" max="534" width="8" style="5" bestFit="1" customWidth="1"/>
    <col min="535" max="536" width="13" style="5" bestFit="1" customWidth="1"/>
    <col min="537" max="537" width="8.83203125" style="5" bestFit="1" customWidth="1"/>
    <col min="538" max="538" width="16" style="5" customWidth="1"/>
    <col min="539" max="539" width="11.33203125" style="5" customWidth="1"/>
    <col min="540" max="540" width="13" style="5" bestFit="1" customWidth="1"/>
    <col min="541" max="541" width="14.5" style="5" customWidth="1"/>
    <col min="542" max="542" width="13" style="5" bestFit="1" customWidth="1"/>
    <col min="543" max="543" width="16" style="5" customWidth="1"/>
    <col min="544" max="544" width="11" style="5" bestFit="1" customWidth="1"/>
    <col min="545" max="545" width="12.1640625" style="5" bestFit="1" customWidth="1"/>
    <col min="546" max="546" width="13.6640625" style="5" bestFit="1" customWidth="1"/>
    <col min="547" max="736" width="10.6640625" style="5"/>
    <col min="737" max="737" width="3.1640625" style="5" bestFit="1" customWidth="1"/>
    <col min="738" max="738" width="17" style="5" bestFit="1" customWidth="1"/>
    <col min="739" max="739" width="17.6640625" style="5" customWidth="1"/>
    <col min="740" max="740" width="9.83203125" style="5" customWidth="1"/>
    <col min="741" max="741" width="10.83203125" style="5" customWidth="1"/>
    <col min="742" max="742" width="32.5" style="5" bestFit="1" customWidth="1"/>
    <col min="743" max="752" width="16" style="5" customWidth="1"/>
    <col min="753" max="753" width="14.1640625" style="5" bestFit="1" customWidth="1"/>
    <col min="754" max="754" width="13.5" style="5" bestFit="1" customWidth="1"/>
    <col min="755" max="755" width="15.5" style="5" bestFit="1" customWidth="1"/>
    <col min="756" max="756" width="13.5" style="5" bestFit="1" customWidth="1"/>
    <col min="757" max="757" width="14.6640625" style="5" customWidth="1"/>
    <col min="758" max="767" width="16" style="5" customWidth="1"/>
    <col min="768" max="768" width="13.83203125" style="5" customWidth="1"/>
    <col min="769" max="769" width="13.5" style="5" customWidth="1"/>
    <col min="770" max="770" width="12.6640625" style="5" customWidth="1"/>
    <col min="771" max="771" width="15.6640625" style="5" bestFit="1" customWidth="1"/>
    <col min="772" max="772" width="14.1640625" style="5" customWidth="1"/>
    <col min="773" max="773" width="15.83203125" style="5" bestFit="1" customWidth="1"/>
    <col min="774" max="774" width="13.83203125" style="5" bestFit="1" customWidth="1"/>
    <col min="775" max="775" width="12.83203125" style="5" customWidth="1"/>
    <col min="776" max="776" width="16" style="5" customWidth="1"/>
    <col min="777" max="777" width="11.5" style="5" bestFit="1" customWidth="1"/>
    <col min="778" max="778" width="14.83203125" style="5" bestFit="1" customWidth="1"/>
    <col min="779" max="779" width="13.83203125" style="5" bestFit="1" customWidth="1"/>
    <col min="780" max="780" width="13.83203125" style="5" customWidth="1"/>
    <col min="781" max="781" width="13.83203125" style="5" bestFit="1" customWidth="1"/>
    <col min="782" max="782" width="16" style="5" customWidth="1"/>
    <col min="783" max="783" width="13" style="5" customWidth="1"/>
    <col min="784" max="784" width="13.5" style="5" bestFit="1" customWidth="1"/>
    <col min="785" max="785" width="10.6640625" style="5" bestFit="1" customWidth="1"/>
    <col min="786" max="786" width="12" style="5" bestFit="1" customWidth="1"/>
    <col min="787" max="787" width="14.6640625" style="5" bestFit="1" customWidth="1"/>
    <col min="788" max="788" width="15.33203125" style="5" customWidth="1"/>
    <col min="789" max="789" width="12.33203125" style="5" customWidth="1"/>
    <col min="790" max="790" width="8" style="5" bestFit="1" customWidth="1"/>
    <col min="791" max="792" width="13" style="5" bestFit="1" customWidth="1"/>
    <col min="793" max="793" width="8.83203125" style="5" bestFit="1" customWidth="1"/>
    <col min="794" max="794" width="16" style="5" customWidth="1"/>
    <col min="795" max="795" width="11.33203125" style="5" customWidth="1"/>
    <col min="796" max="796" width="13" style="5" bestFit="1" customWidth="1"/>
    <col min="797" max="797" width="14.5" style="5" customWidth="1"/>
    <col min="798" max="798" width="13" style="5" bestFit="1" customWidth="1"/>
    <col min="799" max="799" width="16" style="5" customWidth="1"/>
    <col min="800" max="800" width="11" style="5" bestFit="1" customWidth="1"/>
    <col min="801" max="801" width="12.1640625" style="5" bestFit="1" customWidth="1"/>
    <col min="802" max="802" width="13.6640625" style="5" bestFit="1" customWidth="1"/>
    <col min="803" max="992" width="10.6640625" style="5"/>
    <col min="993" max="993" width="3.1640625" style="5" bestFit="1" customWidth="1"/>
    <col min="994" max="994" width="17" style="5" bestFit="1" customWidth="1"/>
    <col min="995" max="995" width="17.6640625" style="5" customWidth="1"/>
    <col min="996" max="996" width="9.83203125" style="5" customWidth="1"/>
    <col min="997" max="997" width="10.83203125" style="5" customWidth="1"/>
    <col min="998" max="998" width="32.5" style="5" bestFit="1" customWidth="1"/>
    <col min="999" max="1008" width="16" style="5" customWidth="1"/>
    <col min="1009" max="1009" width="14.1640625" style="5" bestFit="1" customWidth="1"/>
    <col min="1010" max="1010" width="13.5" style="5" bestFit="1" customWidth="1"/>
    <col min="1011" max="1011" width="15.5" style="5" bestFit="1" customWidth="1"/>
    <col min="1012" max="1012" width="13.5" style="5" bestFit="1" customWidth="1"/>
    <col min="1013" max="1013" width="14.6640625" style="5" customWidth="1"/>
    <col min="1014" max="1023" width="16" style="5" customWidth="1"/>
    <col min="1024" max="1024" width="13.83203125" style="5" customWidth="1"/>
    <col min="1025" max="1025" width="13.5" style="5" customWidth="1"/>
    <col min="1026" max="1026" width="12.6640625" style="5" customWidth="1"/>
    <col min="1027" max="1027" width="15.6640625" style="5" bestFit="1" customWidth="1"/>
    <col min="1028" max="1028" width="14.1640625" style="5" customWidth="1"/>
    <col min="1029" max="1029" width="15.83203125" style="5" bestFit="1" customWidth="1"/>
    <col min="1030" max="1030" width="13.83203125" style="5" bestFit="1" customWidth="1"/>
    <col min="1031" max="1031" width="12.83203125" style="5" customWidth="1"/>
    <col min="1032" max="1032" width="16" style="5" customWidth="1"/>
    <col min="1033" max="1033" width="11.5" style="5" bestFit="1" customWidth="1"/>
    <col min="1034" max="1034" width="14.83203125" style="5" bestFit="1" customWidth="1"/>
    <col min="1035" max="1035" width="13.83203125" style="5" bestFit="1" customWidth="1"/>
    <col min="1036" max="1036" width="13.83203125" style="5" customWidth="1"/>
    <col min="1037" max="1037" width="13.83203125" style="5" bestFit="1" customWidth="1"/>
    <col min="1038" max="1038" width="16" style="5" customWidth="1"/>
    <col min="1039" max="1039" width="13" style="5" customWidth="1"/>
    <col min="1040" max="1040" width="13.5" style="5" bestFit="1" customWidth="1"/>
    <col min="1041" max="1041" width="10.6640625" style="5" bestFit="1" customWidth="1"/>
    <col min="1042" max="1042" width="12" style="5" bestFit="1" customWidth="1"/>
    <col min="1043" max="1043" width="14.6640625" style="5" bestFit="1" customWidth="1"/>
    <col min="1044" max="1044" width="15.33203125" style="5" customWidth="1"/>
    <col min="1045" max="1045" width="12.33203125" style="5" customWidth="1"/>
    <col min="1046" max="1046" width="8" style="5" bestFit="1" customWidth="1"/>
    <col min="1047" max="1048" width="13" style="5" bestFit="1" customWidth="1"/>
    <col min="1049" max="1049" width="8.83203125" style="5" bestFit="1" customWidth="1"/>
    <col min="1050" max="1050" width="16" style="5" customWidth="1"/>
    <col min="1051" max="1051" width="11.33203125" style="5" customWidth="1"/>
    <col min="1052" max="1052" width="13" style="5" bestFit="1" customWidth="1"/>
    <col min="1053" max="1053" width="14.5" style="5" customWidth="1"/>
    <col min="1054" max="1054" width="13" style="5" bestFit="1" customWidth="1"/>
    <col min="1055" max="1055" width="16" style="5" customWidth="1"/>
    <col min="1056" max="1056" width="11" style="5" bestFit="1" customWidth="1"/>
    <col min="1057" max="1057" width="12.1640625" style="5" bestFit="1" customWidth="1"/>
    <col min="1058" max="1058" width="13.6640625" style="5" bestFit="1" customWidth="1"/>
    <col min="1059" max="1248" width="10.6640625" style="5"/>
    <col min="1249" max="1249" width="3.1640625" style="5" bestFit="1" customWidth="1"/>
    <col min="1250" max="1250" width="17" style="5" bestFit="1" customWidth="1"/>
    <col min="1251" max="1251" width="17.6640625" style="5" customWidth="1"/>
    <col min="1252" max="1252" width="9.83203125" style="5" customWidth="1"/>
    <col min="1253" max="1253" width="10.83203125" style="5" customWidth="1"/>
    <col min="1254" max="1254" width="32.5" style="5" bestFit="1" customWidth="1"/>
    <col min="1255" max="1264" width="16" style="5" customWidth="1"/>
    <col min="1265" max="1265" width="14.1640625" style="5" bestFit="1" customWidth="1"/>
    <col min="1266" max="1266" width="13.5" style="5" bestFit="1" customWidth="1"/>
    <col min="1267" max="1267" width="15.5" style="5" bestFit="1" customWidth="1"/>
    <col min="1268" max="1268" width="13.5" style="5" bestFit="1" customWidth="1"/>
    <col min="1269" max="1269" width="14.6640625" style="5" customWidth="1"/>
    <col min="1270" max="1279" width="16" style="5" customWidth="1"/>
    <col min="1280" max="1280" width="13.83203125" style="5" customWidth="1"/>
    <col min="1281" max="1281" width="13.5" style="5" customWidth="1"/>
    <col min="1282" max="1282" width="12.6640625" style="5" customWidth="1"/>
    <col min="1283" max="1283" width="15.6640625" style="5" bestFit="1" customWidth="1"/>
    <col min="1284" max="1284" width="14.1640625" style="5" customWidth="1"/>
    <col min="1285" max="1285" width="15.83203125" style="5" bestFit="1" customWidth="1"/>
    <col min="1286" max="1286" width="13.83203125" style="5" bestFit="1" customWidth="1"/>
    <col min="1287" max="1287" width="12.83203125" style="5" customWidth="1"/>
    <col min="1288" max="1288" width="16" style="5" customWidth="1"/>
    <col min="1289" max="1289" width="11.5" style="5" bestFit="1" customWidth="1"/>
    <col min="1290" max="1290" width="14.83203125" style="5" bestFit="1" customWidth="1"/>
    <col min="1291" max="1291" width="13.83203125" style="5" bestFit="1" customWidth="1"/>
    <col min="1292" max="1292" width="13.83203125" style="5" customWidth="1"/>
    <col min="1293" max="1293" width="13.83203125" style="5" bestFit="1" customWidth="1"/>
    <col min="1294" max="1294" width="16" style="5" customWidth="1"/>
    <col min="1295" max="1295" width="13" style="5" customWidth="1"/>
    <col min="1296" max="1296" width="13.5" style="5" bestFit="1" customWidth="1"/>
    <col min="1297" max="1297" width="10.6640625" style="5" bestFit="1" customWidth="1"/>
    <col min="1298" max="1298" width="12" style="5" bestFit="1" customWidth="1"/>
    <col min="1299" max="1299" width="14.6640625" style="5" bestFit="1" customWidth="1"/>
    <col min="1300" max="1300" width="15.33203125" style="5" customWidth="1"/>
    <col min="1301" max="1301" width="12.33203125" style="5" customWidth="1"/>
    <col min="1302" max="1302" width="8" style="5" bestFit="1" customWidth="1"/>
    <col min="1303" max="1304" width="13" style="5" bestFit="1" customWidth="1"/>
    <col min="1305" max="1305" width="8.83203125" style="5" bestFit="1" customWidth="1"/>
    <col min="1306" max="1306" width="16" style="5" customWidth="1"/>
    <col min="1307" max="1307" width="11.33203125" style="5" customWidth="1"/>
    <col min="1308" max="1308" width="13" style="5" bestFit="1" customWidth="1"/>
    <col min="1309" max="1309" width="14.5" style="5" customWidth="1"/>
    <col min="1310" max="1310" width="13" style="5" bestFit="1" customWidth="1"/>
    <col min="1311" max="1311" width="16" style="5" customWidth="1"/>
    <col min="1312" max="1312" width="11" style="5" bestFit="1" customWidth="1"/>
    <col min="1313" max="1313" width="12.1640625" style="5" bestFit="1" customWidth="1"/>
    <col min="1314" max="1314" width="13.6640625" style="5" bestFit="1" customWidth="1"/>
    <col min="1315" max="1504" width="10.6640625" style="5"/>
    <col min="1505" max="1505" width="3.1640625" style="5" bestFit="1" customWidth="1"/>
    <col min="1506" max="1506" width="17" style="5" bestFit="1" customWidth="1"/>
    <col min="1507" max="1507" width="17.6640625" style="5" customWidth="1"/>
    <col min="1508" max="1508" width="9.83203125" style="5" customWidth="1"/>
    <col min="1509" max="1509" width="10.83203125" style="5" customWidth="1"/>
    <col min="1510" max="1510" width="32.5" style="5" bestFit="1" customWidth="1"/>
    <col min="1511" max="1520" width="16" style="5" customWidth="1"/>
    <col min="1521" max="1521" width="14.1640625" style="5" bestFit="1" customWidth="1"/>
    <col min="1522" max="1522" width="13.5" style="5" bestFit="1" customWidth="1"/>
    <col min="1523" max="1523" width="15.5" style="5" bestFit="1" customWidth="1"/>
    <col min="1524" max="1524" width="13.5" style="5" bestFit="1" customWidth="1"/>
    <col min="1525" max="1525" width="14.6640625" style="5" customWidth="1"/>
    <col min="1526" max="1535" width="16" style="5" customWidth="1"/>
    <col min="1536" max="1536" width="13.83203125" style="5" customWidth="1"/>
    <col min="1537" max="1537" width="13.5" style="5" customWidth="1"/>
    <col min="1538" max="1538" width="12.6640625" style="5" customWidth="1"/>
    <col min="1539" max="1539" width="15.6640625" style="5" bestFit="1" customWidth="1"/>
    <col min="1540" max="1540" width="14.1640625" style="5" customWidth="1"/>
    <col min="1541" max="1541" width="15.83203125" style="5" bestFit="1" customWidth="1"/>
    <col min="1542" max="1542" width="13.83203125" style="5" bestFit="1" customWidth="1"/>
    <col min="1543" max="1543" width="12.83203125" style="5" customWidth="1"/>
    <col min="1544" max="1544" width="16" style="5" customWidth="1"/>
    <col min="1545" max="1545" width="11.5" style="5" bestFit="1" customWidth="1"/>
    <col min="1546" max="1546" width="14.83203125" style="5" bestFit="1" customWidth="1"/>
    <col min="1547" max="1547" width="13.83203125" style="5" bestFit="1" customWidth="1"/>
    <col min="1548" max="1548" width="13.83203125" style="5" customWidth="1"/>
    <col min="1549" max="1549" width="13.83203125" style="5" bestFit="1" customWidth="1"/>
    <col min="1550" max="1550" width="16" style="5" customWidth="1"/>
    <col min="1551" max="1551" width="13" style="5" customWidth="1"/>
    <col min="1552" max="1552" width="13.5" style="5" bestFit="1" customWidth="1"/>
    <col min="1553" max="1553" width="10.6640625" style="5" bestFit="1" customWidth="1"/>
    <col min="1554" max="1554" width="12" style="5" bestFit="1" customWidth="1"/>
    <col min="1555" max="1555" width="14.6640625" style="5" bestFit="1" customWidth="1"/>
    <col min="1556" max="1556" width="15.33203125" style="5" customWidth="1"/>
    <col min="1557" max="1557" width="12.33203125" style="5" customWidth="1"/>
    <col min="1558" max="1558" width="8" style="5" bestFit="1" customWidth="1"/>
    <col min="1559" max="1560" width="13" style="5" bestFit="1" customWidth="1"/>
    <col min="1561" max="1561" width="8.83203125" style="5" bestFit="1" customWidth="1"/>
    <col min="1562" max="1562" width="16" style="5" customWidth="1"/>
    <col min="1563" max="1563" width="11.33203125" style="5" customWidth="1"/>
    <col min="1564" max="1564" width="13" style="5" bestFit="1" customWidth="1"/>
    <col min="1565" max="1565" width="14.5" style="5" customWidth="1"/>
    <col min="1566" max="1566" width="13" style="5" bestFit="1" customWidth="1"/>
    <col min="1567" max="1567" width="16" style="5" customWidth="1"/>
    <col min="1568" max="1568" width="11" style="5" bestFit="1" customWidth="1"/>
    <col min="1569" max="1569" width="12.1640625" style="5" bestFit="1" customWidth="1"/>
    <col min="1570" max="1570" width="13.6640625" style="5" bestFit="1" customWidth="1"/>
    <col min="1571" max="1760" width="10.6640625" style="5"/>
    <col min="1761" max="1761" width="3.1640625" style="5" bestFit="1" customWidth="1"/>
    <col min="1762" max="1762" width="17" style="5" bestFit="1" customWidth="1"/>
    <col min="1763" max="1763" width="17.6640625" style="5" customWidth="1"/>
    <col min="1764" max="1764" width="9.83203125" style="5" customWidth="1"/>
    <col min="1765" max="1765" width="10.83203125" style="5" customWidth="1"/>
    <col min="1766" max="1766" width="32.5" style="5" bestFit="1" customWidth="1"/>
    <col min="1767" max="1776" width="16" style="5" customWidth="1"/>
    <col min="1777" max="1777" width="14.1640625" style="5" bestFit="1" customWidth="1"/>
    <col min="1778" max="1778" width="13.5" style="5" bestFit="1" customWidth="1"/>
    <col min="1779" max="1779" width="15.5" style="5" bestFit="1" customWidth="1"/>
    <col min="1780" max="1780" width="13.5" style="5" bestFit="1" customWidth="1"/>
    <col min="1781" max="1781" width="14.6640625" style="5" customWidth="1"/>
    <col min="1782" max="1791" width="16" style="5" customWidth="1"/>
    <col min="1792" max="1792" width="13.83203125" style="5" customWidth="1"/>
    <col min="1793" max="1793" width="13.5" style="5" customWidth="1"/>
    <col min="1794" max="1794" width="12.6640625" style="5" customWidth="1"/>
    <col min="1795" max="1795" width="15.6640625" style="5" bestFit="1" customWidth="1"/>
    <col min="1796" max="1796" width="14.1640625" style="5" customWidth="1"/>
    <col min="1797" max="1797" width="15.83203125" style="5" bestFit="1" customWidth="1"/>
    <col min="1798" max="1798" width="13.83203125" style="5" bestFit="1" customWidth="1"/>
    <col min="1799" max="1799" width="12.83203125" style="5" customWidth="1"/>
    <col min="1800" max="1800" width="16" style="5" customWidth="1"/>
    <col min="1801" max="1801" width="11.5" style="5" bestFit="1" customWidth="1"/>
    <col min="1802" max="1802" width="14.83203125" style="5" bestFit="1" customWidth="1"/>
    <col min="1803" max="1803" width="13.83203125" style="5" bestFit="1" customWidth="1"/>
    <col min="1804" max="1804" width="13.83203125" style="5" customWidth="1"/>
    <col min="1805" max="1805" width="13.83203125" style="5" bestFit="1" customWidth="1"/>
    <col min="1806" max="1806" width="16" style="5" customWidth="1"/>
    <col min="1807" max="1807" width="13" style="5" customWidth="1"/>
    <col min="1808" max="1808" width="13.5" style="5" bestFit="1" customWidth="1"/>
    <col min="1809" max="1809" width="10.6640625" style="5" bestFit="1" customWidth="1"/>
    <col min="1810" max="1810" width="12" style="5" bestFit="1" customWidth="1"/>
    <col min="1811" max="1811" width="14.6640625" style="5" bestFit="1" customWidth="1"/>
    <col min="1812" max="1812" width="15.33203125" style="5" customWidth="1"/>
    <col min="1813" max="1813" width="12.33203125" style="5" customWidth="1"/>
    <col min="1814" max="1814" width="8" style="5" bestFit="1" customWidth="1"/>
    <col min="1815" max="1816" width="13" style="5" bestFit="1" customWidth="1"/>
    <col min="1817" max="1817" width="8.83203125" style="5" bestFit="1" customWidth="1"/>
    <col min="1818" max="1818" width="16" style="5" customWidth="1"/>
    <col min="1819" max="1819" width="11.33203125" style="5" customWidth="1"/>
    <col min="1820" max="1820" width="13" style="5" bestFit="1" customWidth="1"/>
    <col min="1821" max="1821" width="14.5" style="5" customWidth="1"/>
    <col min="1822" max="1822" width="13" style="5" bestFit="1" customWidth="1"/>
    <col min="1823" max="1823" width="16" style="5" customWidth="1"/>
    <col min="1824" max="1824" width="11" style="5" bestFit="1" customWidth="1"/>
    <col min="1825" max="1825" width="12.1640625" style="5" bestFit="1" customWidth="1"/>
    <col min="1826" max="1826" width="13.6640625" style="5" bestFit="1" customWidth="1"/>
    <col min="1827" max="2016" width="10.6640625" style="5"/>
    <col min="2017" max="2017" width="3.1640625" style="5" bestFit="1" customWidth="1"/>
    <col min="2018" max="2018" width="17" style="5" bestFit="1" customWidth="1"/>
    <col min="2019" max="2019" width="17.6640625" style="5" customWidth="1"/>
    <col min="2020" max="2020" width="9.83203125" style="5" customWidth="1"/>
    <col min="2021" max="2021" width="10.83203125" style="5" customWidth="1"/>
    <col min="2022" max="2022" width="32.5" style="5" bestFit="1" customWidth="1"/>
    <col min="2023" max="2032" width="16" style="5" customWidth="1"/>
    <col min="2033" max="2033" width="14.1640625" style="5" bestFit="1" customWidth="1"/>
    <col min="2034" max="2034" width="13.5" style="5" bestFit="1" customWidth="1"/>
    <col min="2035" max="2035" width="15.5" style="5" bestFit="1" customWidth="1"/>
    <col min="2036" max="2036" width="13.5" style="5" bestFit="1" customWidth="1"/>
    <col min="2037" max="2037" width="14.6640625" style="5" customWidth="1"/>
    <col min="2038" max="2047" width="16" style="5" customWidth="1"/>
    <col min="2048" max="2048" width="13.83203125" style="5" customWidth="1"/>
    <col min="2049" max="2049" width="13.5" style="5" customWidth="1"/>
    <col min="2050" max="2050" width="12.6640625" style="5" customWidth="1"/>
    <col min="2051" max="2051" width="15.6640625" style="5" bestFit="1" customWidth="1"/>
    <col min="2052" max="2052" width="14.1640625" style="5" customWidth="1"/>
    <col min="2053" max="2053" width="15.83203125" style="5" bestFit="1" customWidth="1"/>
    <col min="2054" max="2054" width="13.83203125" style="5" bestFit="1" customWidth="1"/>
    <col min="2055" max="2055" width="12.83203125" style="5" customWidth="1"/>
    <col min="2056" max="2056" width="16" style="5" customWidth="1"/>
    <col min="2057" max="2057" width="11.5" style="5" bestFit="1" customWidth="1"/>
    <col min="2058" max="2058" width="14.83203125" style="5" bestFit="1" customWidth="1"/>
    <col min="2059" max="2059" width="13.83203125" style="5" bestFit="1" customWidth="1"/>
    <col min="2060" max="2060" width="13.83203125" style="5" customWidth="1"/>
    <col min="2061" max="2061" width="13.83203125" style="5" bestFit="1" customWidth="1"/>
    <col min="2062" max="2062" width="16" style="5" customWidth="1"/>
    <col min="2063" max="2063" width="13" style="5" customWidth="1"/>
    <col min="2064" max="2064" width="13.5" style="5" bestFit="1" customWidth="1"/>
    <col min="2065" max="2065" width="10.6640625" style="5" bestFit="1" customWidth="1"/>
    <col min="2066" max="2066" width="12" style="5" bestFit="1" customWidth="1"/>
    <col min="2067" max="2067" width="14.6640625" style="5" bestFit="1" customWidth="1"/>
    <col min="2068" max="2068" width="15.33203125" style="5" customWidth="1"/>
    <col min="2069" max="2069" width="12.33203125" style="5" customWidth="1"/>
    <col min="2070" max="2070" width="8" style="5" bestFit="1" customWidth="1"/>
    <col min="2071" max="2072" width="13" style="5" bestFit="1" customWidth="1"/>
    <col min="2073" max="2073" width="8.83203125" style="5" bestFit="1" customWidth="1"/>
    <col min="2074" max="2074" width="16" style="5" customWidth="1"/>
    <col min="2075" max="2075" width="11.33203125" style="5" customWidth="1"/>
    <col min="2076" max="2076" width="13" style="5" bestFit="1" customWidth="1"/>
    <col min="2077" max="2077" width="14.5" style="5" customWidth="1"/>
    <col min="2078" max="2078" width="13" style="5" bestFit="1" customWidth="1"/>
    <col min="2079" max="2079" width="16" style="5" customWidth="1"/>
    <col min="2080" max="2080" width="11" style="5" bestFit="1" customWidth="1"/>
    <col min="2081" max="2081" width="12.1640625" style="5" bestFit="1" customWidth="1"/>
    <col min="2082" max="2082" width="13.6640625" style="5" bestFit="1" customWidth="1"/>
    <col min="2083" max="2272" width="10.6640625" style="5"/>
    <col min="2273" max="2273" width="3.1640625" style="5" bestFit="1" customWidth="1"/>
    <col min="2274" max="2274" width="17" style="5" bestFit="1" customWidth="1"/>
    <col min="2275" max="2275" width="17.6640625" style="5" customWidth="1"/>
    <col min="2276" max="2276" width="9.83203125" style="5" customWidth="1"/>
    <col min="2277" max="2277" width="10.83203125" style="5" customWidth="1"/>
    <col min="2278" max="2278" width="32.5" style="5" bestFit="1" customWidth="1"/>
    <col min="2279" max="2288" width="16" style="5" customWidth="1"/>
    <col min="2289" max="2289" width="14.1640625" style="5" bestFit="1" customWidth="1"/>
    <col min="2290" max="2290" width="13.5" style="5" bestFit="1" customWidth="1"/>
    <col min="2291" max="2291" width="15.5" style="5" bestFit="1" customWidth="1"/>
    <col min="2292" max="2292" width="13.5" style="5" bestFit="1" customWidth="1"/>
    <col min="2293" max="2293" width="14.6640625" style="5" customWidth="1"/>
    <col min="2294" max="2303" width="16" style="5" customWidth="1"/>
    <col min="2304" max="2304" width="13.83203125" style="5" customWidth="1"/>
    <col min="2305" max="2305" width="13.5" style="5" customWidth="1"/>
    <col min="2306" max="2306" width="12.6640625" style="5" customWidth="1"/>
    <col min="2307" max="2307" width="15.6640625" style="5" bestFit="1" customWidth="1"/>
    <col min="2308" max="2308" width="14.1640625" style="5" customWidth="1"/>
    <col min="2309" max="2309" width="15.83203125" style="5" bestFit="1" customWidth="1"/>
    <col min="2310" max="2310" width="13.83203125" style="5" bestFit="1" customWidth="1"/>
    <col min="2311" max="2311" width="12.83203125" style="5" customWidth="1"/>
    <col min="2312" max="2312" width="16" style="5" customWidth="1"/>
    <col min="2313" max="2313" width="11.5" style="5" bestFit="1" customWidth="1"/>
    <col min="2314" max="2314" width="14.83203125" style="5" bestFit="1" customWidth="1"/>
    <col min="2315" max="2315" width="13.83203125" style="5" bestFit="1" customWidth="1"/>
    <col min="2316" max="2316" width="13.83203125" style="5" customWidth="1"/>
    <col min="2317" max="2317" width="13.83203125" style="5" bestFit="1" customWidth="1"/>
    <col min="2318" max="2318" width="16" style="5" customWidth="1"/>
    <col min="2319" max="2319" width="13" style="5" customWidth="1"/>
    <col min="2320" max="2320" width="13.5" style="5" bestFit="1" customWidth="1"/>
    <col min="2321" max="2321" width="10.6640625" style="5" bestFit="1" customWidth="1"/>
    <col min="2322" max="2322" width="12" style="5" bestFit="1" customWidth="1"/>
    <col min="2323" max="2323" width="14.6640625" style="5" bestFit="1" customWidth="1"/>
    <col min="2324" max="2324" width="15.33203125" style="5" customWidth="1"/>
    <col min="2325" max="2325" width="12.33203125" style="5" customWidth="1"/>
    <col min="2326" max="2326" width="8" style="5" bestFit="1" customWidth="1"/>
    <col min="2327" max="2328" width="13" style="5" bestFit="1" customWidth="1"/>
    <col min="2329" max="2329" width="8.83203125" style="5" bestFit="1" customWidth="1"/>
    <col min="2330" max="2330" width="16" style="5" customWidth="1"/>
    <col min="2331" max="2331" width="11.33203125" style="5" customWidth="1"/>
    <col min="2332" max="2332" width="13" style="5" bestFit="1" customWidth="1"/>
    <col min="2333" max="2333" width="14.5" style="5" customWidth="1"/>
    <col min="2334" max="2334" width="13" style="5" bestFit="1" customWidth="1"/>
    <col min="2335" max="2335" width="16" style="5" customWidth="1"/>
    <col min="2336" max="2336" width="11" style="5" bestFit="1" customWidth="1"/>
    <col min="2337" max="2337" width="12.1640625" style="5" bestFit="1" customWidth="1"/>
    <col min="2338" max="2338" width="13.6640625" style="5" bestFit="1" customWidth="1"/>
    <col min="2339" max="2528" width="10.6640625" style="5"/>
    <col min="2529" max="2529" width="3.1640625" style="5" bestFit="1" customWidth="1"/>
    <col min="2530" max="2530" width="17" style="5" bestFit="1" customWidth="1"/>
    <col min="2531" max="2531" width="17.6640625" style="5" customWidth="1"/>
    <col min="2532" max="2532" width="9.83203125" style="5" customWidth="1"/>
    <col min="2533" max="2533" width="10.83203125" style="5" customWidth="1"/>
    <col min="2534" max="2534" width="32.5" style="5" bestFit="1" customWidth="1"/>
    <col min="2535" max="2544" width="16" style="5" customWidth="1"/>
    <col min="2545" max="2545" width="14.1640625" style="5" bestFit="1" customWidth="1"/>
    <col min="2546" max="2546" width="13.5" style="5" bestFit="1" customWidth="1"/>
    <col min="2547" max="2547" width="15.5" style="5" bestFit="1" customWidth="1"/>
    <col min="2548" max="2548" width="13.5" style="5" bestFit="1" customWidth="1"/>
    <col min="2549" max="2549" width="14.6640625" style="5" customWidth="1"/>
    <col min="2550" max="2559" width="16" style="5" customWidth="1"/>
    <col min="2560" max="2560" width="13.83203125" style="5" customWidth="1"/>
    <col min="2561" max="2561" width="13.5" style="5" customWidth="1"/>
    <col min="2562" max="2562" width="12.6640625" style="5" customWidth="1"/>
    <col min="2563" max="2563" width="15.6640625" style="5" bestFit="1" customWidth="1"/>
    <col min="2564" max="2564" width="14.1640625" style="5" customWidth="1"/>
    <col min="2565" max="2565" width="15.83203125" style="5" bestFit="1" customWidth="1"/>
    <col min="2566" max="2566" width="13.83203125" style="5" bestFit="1" customWidth="1"/>
    <col min="2567" max="2567" width="12.83203125" style="5" customWidth="1"/>
    <col min="2568" max="2568" width="16" style="5" customWidth="1"/>
    <col min="2569" max="2569" width="11.5" style="5" bestFit="1" customWidth="1"/>
    <col min="2570" max="2570" width="14.83203125" style="5" bestFit="1" customWidth="1"/>
    <col min="2571" max="2571" width="13.83203125" style="5" bestFit="1" customWidth="1"/>
    <col min="2572" max="2572" width="13.83203125" style="5" customWidth="1"/>
    <col min="2573" max="2573" width="13.83203125" style="5" bestFit="1" customWidth="1"/>
    <col min="2574" max="2574" width="16" style="5" customWidth="1"/>
    <col min="2575" max="2575" width="13" style="5" customWidth="1"/>
    <col min="2576" max="2576" width="13.5" style="5" bestFit="1" customWidth="1"/>
    <col min="2577" max="2577" width="10.6640625" style="5" bestFit="1" customWidth="1"/>
    <col min="2578" max="2578" width="12" style="5" bestFit="1" customWidth="1"/>
    <col min="2579" max="2579" width="14.6640625" style="5" bestFit="1" customWidth="1"/>
    <col min="2580" max="2580" width="15.33203125" style="5" customWidth="1"/>
    <col min="2581" max="2581" width="12.33203125" style="5" customWidth="1"/>
    <col min="2582" max="2582" width="8" style="5" bestFit="1" customWidth="1"/>
    <col min="2583" max="2584" width="13" style="5" bestFit="1" customWidth="1"/>
    <col min="2585" max="2585" width="8.83203125" style="5" bestFit="1" customWidth="1"/>
    <col min="2586" max="2586" width="16" style="5" customWidth="1"/>
    <col min="2587" max="2587" width="11.33203125" style="5" customWidth="1"/>
    <col min="2588" max="2588" width="13" style="5" bestFit="1" customWidth="1"/>
    <col min="2589" max="2589" width="14.5" style="5" customWidth="1"/>
    <col min="2590" max="2590" width="13" style="5" bestFit="1" customWidth="1"/>
    <col min="2591" max="2591" width="16" style="5" customWidth="1"/>
    <col min="2592" max="2592" width="11" style="5" bestFit="1" customWidth="1"/>
    <col min="2593" max="2593" width="12.1640625" style="5" bestFit="1" customWidth="1"/>
    <col min="2594" max="2594" width="13.6640625" style="5" bestFit="1" customWidth="1"/>
    <col min="2595" max="2784" width="10.6640625" style="5"/>
    <col min="2785" max="2785" width="3.1640625" style="5" bestFit="1" customWidth="1"/>
    <col min="2786" max="2786" width="17" style="5" bestFit="1" customWidth="1"/>
    <col min="2787" max="2787" width="17.6640625" style="5" customWidth="1"/>
    <col min="2788" max="2788" width="9.83203125" style="5" customWidth="1"/>
    <col min="2789" max="2789" width="10.83203125" style="5" customWidth="1"/>
    <col min="2790" max="2790" width="32.5" style="5" bestFit="1" customWidth="1"/>
    <col min="2791" max="2800" width="16" style="5" customWidth="1"/>
    <col min="2801" max="2801" width="14.1640625" style="5" bestFit="1" customWidth="1"/>
    <col min="2802" max="2802" width="13.5" style="5" bestFit="1" customWidth="1"/>
    <col min="2803" max="2803" width="15.5" style="5" bestFit="1" customWidth="1"/>
    <col min="2804" max="2804" width="13.5" style="5" bestFit="1" customWidth="1"/>
    <col min="2805" max="2805" width="14.6640625" style="5" customWidth="1"/>
    <col min="2806" max="2815" width="16" style="5" customWidth="1"/>
    <col min="2816" max="2816" width="13.83203125" style="5" customWidth="1"/>
    <col min="2817" max="2817" width="13.5" style="5" customWidth="1"/>
    <col min="2818" max="2818" width="12.6640625" style="5" customWidth="1"/>
    <col min="2819" max="2819" width="15.6640625" style="5" bestFit="1" customWidth="1"/>
    <col min="2820" max="2820" width="14.1640625" style="5" customWidth="1"/>
    <col min="2821" max="2821" width="15.83203125" style="5" bestFit="1" customWidth="1"/>
    <col min="2822" max="2822" width="13.83203125" style="5" bestFit="1" customWidth="1"/>
    <col min="2823" max="2823" width="12.83203125" style="5" customWidth="1"/>
    <col min="2824" max="2824" width="16" style="5" customWidth="1"/>
    <col min="2825" max="2825" width="11.5" style="5" bestFit="1" customWidth="1"/>
    <col min="2826" max="2826" width="14.83203125" style="5" bestFit="1" customWidth="1"/>
    <col min="2827" max="2827" width="13.83203125" style="5" bestFit="1" customWidth="1"/>
    <col min="2828" max="2828" width="13.83203125" style="5" customWidth="1"/>
    <col min="2829" max="2829" width="13.83203125" style="5" bestFit="1" customWidth="1"/>
    <col min="2830" max="2830" width="16" style="5" customWidth="1"/>
    <col min="2831" max="2831" width="13" style="5" customWidth="1"/>
    <col min="2832" max="2832" width="13.5" style="5" bestFit="1" customWidth="1"/>
    <col min="2833" max="2833" width="10.6640625" style="5" bestFit="1" customWidth="1"/>
    <col min="2834" max="2834" width="12" style="5" bestFit="1" customWidth="1"/>
    <col min="2835" max="2835" width="14.6640625" style="5" bestFit="1" customWidth="1"/>
    <col min="2836" max="2836" width="15.33203125" style="5" customWidth="1"/>
    <col min="2837" max="2837" width="12.33203125" style="5" customWidth="1"/>
    <col min="2838" max="2838" width="8" style="5" bestFit="1" customWidth="1"/>
    <col min="2839" max="2840" width="13" style="5" bestFit="1" customWidth="1"/>
    <col min="2841" max="2841" width="8.83203125" style="5" bestFit="1" customWidth="1"/>
    <col min="2842" max="2842" width="16" style="5" customWidth="1"/>
    <col min="2843" max="2843" width="11.33203125" style="5" customWidth="1"/>
    <col min="2844" max="2844" width="13" style="5" bestFit="1" customWidth="1"/>
    <col min="2845" max="2845" width="14.5" style="5" customWidth="1"/>
    <col min="2846" max="2846" width="13" style="5" bestFit="1" customWidth="1"/>
    <col min="2847" max="2847" width="16" style="5" customWidth="1"/>
    <col min="2848" max="2848" width="11" style="5" bestFit="1" customWidth="1"/>
    <col min="2849" max="2849" width="12.1640625" style="5" bestFit="1" customWidth="1"/>
    <col min="2850" max="2850" width="13.6640625" style="5" bestFit="1" customWidth="1"/>
    <col min="2851" max="3040" width="10.6640625" style="5"/>
    <col min="3041" max="3041" width="3.1640625" style="5" bestFit="1" customWidth="1"/>
    <col min="3042" max="3042" width="17" style="5" bestFit="1" customWidth="1"/>
    <col min="3043" max="3043" width="17.6640625" style="5" customWidth="1"/>
    <col min="3044" max="3044" width="9.83203125" style="5" customWidth="1"/>
    <col min="3045" max="3045" width="10.83203125" style="5" customWidth="1"/>
    <col min="3046" max="3046" width="32.5" style="5" bestFit="1" customWidth="1"/>
    <col min="3047" max="3056" width="16" style="5" customWidth="1"/>
    <col min="3057" max="3057" width="14.1640625" style="5" bestFit="1" customWidth="1"/>
    <col min="3058" max="3058" width="13.5" style="5" bestFit="1" customWidth="1"/>
    <col min="3059" max="3059" width="15.5" style="5" bestFit="1" customWidth="1"/>
    <col min="3060" max="3060" width="13.5" style="5" bestFit="1" customWidth="1"/>
    <col min="3061" max="3061" width="14.6640625" style="5" customWidth="1"/>
    <col min="3062" max="3071" width="16" style="5" customWidth="1"/>
    <col min="3072" max="3072" width="13.83203125" style="5" customWidth="1"/>
    <col min="3073" max="3073" width="13.5" style="5" customWidth="1"/>
    <col min="3074" max="3074" width="12.6640625" style="5" customWidth="1"/>
    <col min="3075" max="3075" width="15.6640625" style="5" bestFit="1" customWidth="1"/>
    <col min="3076" max="3076" width="14.1640625" style="5" customWidth="1"/>
    <col min="3077" max="3077" width="15.83203125" style="5" bestFit="1" customWidth="1"/>
    <col min="3078" max="3078" width="13.83203125" style="5" bestFit="1" customWidth="1"/>
    <col min="3079" max="3079" width="12.83203125" style="5" customWidth="1"/>
    <col min="3080" max="3080" width="16" style="5" customWidth="1"/>
    <col min="3081" max="3081" width="11.5" style="5" bestFit="1" customWidth="1"/>
    <col min="3082" max="3082" width="14.83203125" style="5" bestFit="1" customWidth="1"/>
    <col min="3083" max="3083" width="13.83203125" style="5" bestFit="1" customWidth="1"/>
    <col min="3084" max="3084" width="13.83203125" style="5" customWidth="1"/>
    <col min="3085" max="3085" width="13.83203125" style="5" bestFit="1" customWidth="1"/>
    <col min="3086" max="3086" width="16" style="5" customWidth="1"/>
    <col min="3087" max="3087" width="13" style="5" customWidth="1"/>
    <col min="3088" max="3088" width="13.5" style="5" bestFit="1" customWidth="1"/>
    <col min="3089" max="3089" width="10.6640625" style="5" bestFit="1" customWidth="1"/>
    <col min="3090" max="3090" width="12" style="5" bestFit="1" customWidth="1"/>
    <col min="3091" max="3091" width="14.6640625" style="5" bestFit="1" customWidth="1"/>
    <col min="3092" max="3092" width="15.33203125" style="5" customWidth="1"/>
    <col min="3093" max="3093" width="12.33203125" style="5" customWidth="1"/>
    <col min="3094" max="3094" width="8" style="5" bestFit="1" customWidth="1"/>
    <col min="3095" max="3096" width="13" style="5" bestFit="1" customWidth="1"/>
    <col min="3097" max="3097" width="8.83203125" style="5" bestFit="1" customWidth="1"/>
    <col min="3098" max="3098" width="16" style="5" customWidth="1"/>
    <col min="3099" max="3099" width="11.33203125" style="5" customWidth="1"/>
    <col min="3100" max="3100" width="13" style="5" bestFit="1" customWidth="1"/>
    <col min="3101" max="3101" width="14.5" style="5" customWidth="1"/>
    <col min="3102" max="3102" width="13" style="5" bestFit="1" customWidth="1"/>
    <col min="3103" max="3103" width="16" style="5" customWidth="1"/>
    <col min="3104" max="3104" width="11" style="5" bestFit="1" customWidth="1"/>
    <col min="3105" max="3105" width="12.1640625" style="5" bestFit="1" customWidth="1"/>
    <col min="3106" max="3106" width="13.6640625" style="5" bestFit="1" customWidth="1"/>
    <col min="3107" max="3296" width="10.6640625" style="5"/>
    <col min="3297" max="3297" width="3.1640625" style="5" bestFit="1" customWidth="1"/>
    <col min="3298" max="3298" width="17" style="5" bestFit="1" customWidth="1"/>
    <col min="3299" max="3299" width="17.6640625" style="5" customWidth="1"/>
    <col min="3300" max="3300" width="9.83203125" style="5" customWidth="1"/>
    <col min="3301" max="3301" width="10.83203125" style="5" customWidth="1"/>
    <col min="3302" max="3302" width="32.5" style="5" bestFit="1" customWidth="1"/>
    <col min="3303" max="3312" width="16" style="5" customWidth="1"/>
    <col min="3313" max="3313" width="14.1640625" style="5" bestFit="1" customWidth="1"/>
    <col min="3314" max="3314" width="13.5" style="5" bestFit="1" customWidth="1"/>
    <col min="3315" max="3315" width="15.5" style="5" bestFit="1" customWidth="1"/>
    <col min="3316" max="3316" width="13.5" style="5" bestFit="1" customWidth="1"/>
    <col min="3317" max="3317" width="14.6640625" style="5" customWidth="1"/>
    <col min="3318" max="3327" width="16" style="5" customWidth="1"/>
    <col min="3328" max="3328" width="13.83203125" style="5" customWidth="1"/>
    <col min="3329" max="3329" width="13.5" style="5" customWidth="1"/>
    <col min="3330" max="3330" width="12.6640625" style="5" customWidth="1"/>
    <col min="3331" max="3331" width="15.6640625" style="5" bestFit="1" customWidth="1"/>
    <col min="3332" max="3332" width="14.1640625" style="5" customWidth="1"/>
    <col min="3333" max="3333" width="15.83203125" style="5" bestFit="1" customWidth="1"/>
    <col min="3334" max="3334" width="13.83203125" style="5" bestFit="1" customWidth="1"/>
    <col min="3335" max="3335" width="12.83203125" style="5" customWidth="1"/>
    <col min="3336" max="3336" width="16" style="5" customWidth="1"/>
    <col min="3337" max="3337" width="11.5" style="5" bestFit="1" customWidth="1"/>
    <col min="3338" max="3338" width="14.83203125" style="5" bestFit="1" customWidth="1"/>
    <col min="3339" max="3339" width="13.83203125" style="5" bestFit="1" customWidth="1"/>
    <col min="3340" max="3340" width="13.83203125" style="5" customWidth="1"/>
    <col min="3341" max="3341" width="13.83203125" style="5" bestFit="1" customWidth="1"/>
    <col min="3342" max="3342" width="16" style="5" customWidth="1"/>
    <col min="3343" max="3343" width="13" style="5" customWidth="1"/>
    <col min="3344" max="3344" width="13.5" style="5" bestFit="1" customWidth="1"/>
    <col min="3345" max="3345" width="10.6640625" style="5" bestFit="1" customWidth="1"/>
    <col min="3346" max="3346" width="12" style="5" bestFit="1" customWidth="1"/>
    <col min="3347" max="3347" width="14.6640625" style="5" bestFit="1" customWidth="1"/>
    <col min="3348" max="3348" width="15.33203125" style="5" customWidth="1"/>
    <col min="3349" max="3349" width="12.33203125" style="5" customWidth="1"/>
    <col min="3350" max="3350" width="8" style="5" bestFit="1" customWidth="1"/>
    <col min="3351" max="3352" width="13" style="5" bestFit="1" customWidth="1"/>
    <col min="3353" max="3353" width="8.83203125" style="5" bestFit="1" customWidth="1"/>
    <col min="3354" max="3354" width="16" style="5" customWidth="1"/>
    <col min="3355" max="3355" width="11.33203125" style="5" customWidth="1"/>
    <col min="3356" max="3356" width="13" style="5" bestFit="1" customWidth="1"/>
    <col min="3357" max="3357" width="14.5" style="5" customWidth="1"/>
    <col min="3358" max="3358" width="13" style="5" bestFit="1" customWidth="1"/>
    <col min="3359" max="3359" width="16" style="5" customWidth="1"/>
    <col min="3360" max="3360" width="11" style="5" bestFit="1" customWidth="1"/>
    <col min="3361" max="3361" width="12.1640625" style="5" bestFit="1" customWidth="1"/>
    <col min="3362" max="3362" width="13.6640625" style="5" bestFit="1" customWidth="1"/>
    <col min="3363" max="3552" width="10.6640625" style="5"/>
    <col min="3553" max="3553" width="3.1640625" style="5" bestFit="1" customWidth="1"/>
    <col min="3554" max="3554" width="17" style="5" bestFit="1" customWidth="1"/>
    <col min="3555" max="3555" width="17.6640625" style="5" customWidth="1"/>
    <col min="3556" max="3556" width="9.83203125" style="5" customWidth="1"/>
    <col min="3557" max="3557" width="10.83203125" style="5" customWidth="1"/>
    <col min="3558" max="3558" width="32.5" style="5" bestFit="1" customWidth="1"/>
    <col min="3559" max="3568" width="16" style="5" customWidth="1"/>
    <col min="3569" max="3569" width="14.1640625" style="5" bestFit="1" customWidth="1"/>
    <col min="3570" max="3570" width="13.5" style="5" bestFit="1" customWidth="1"/>
    <col min="3571" max="3571" width="15.5" style="5" bestFit="1" customWidth="1"/>
    <col min="3572" max="3572" width="13.5" style="5" bestFit="1" customWidth="1"/>
    <col min="3573" max="3573" width="14.6640625" style="5" customWidth="1"/>
    <col min="3574" max="3583" width="16" style="5" customWidth="1"/>
    <col min="3584" max="3584" width="13.83203125" style="5" customWidth="1"/>
    <col min="3585" max="3585" width="13.5" style="5" customWidth="1"/>
    <col min="3586" max="3586" width="12.6640625" style="5" customWidth="1"/>
    <col min="3587" max="3587" width="15.6640625" style="5" bestFit="1" customWidth="1"/>
    <col min="3588" max="3588" width="14.1640625" style="5" customWidth="1"/>
    <col min="3589" max="3589" width="15.83203125" style="5" bestFit="1" customWidth="1"/>
    <col min="3590" max="3590" width="13.83203125" style="5" bestFit="1" customWidth="1"/>
    <col min="3591" max="3591" width="12.83203125" style="5" customWidth="1"/>
    <col min="3592" max="3592" width="16" style="5" customWidth="1"/>
    <col min="3593" max="3593" width="11.5" style="5" bestFit="1" customWidth="1"/>
    <col min="3594" max="3594" width="14.83203125" style="5" bestFit="1" customWidth="1"/>
    <col min="3595" max="3595" width="13.83203125" style="5" bestFit="1" customWidth="1"/>
    <col min="3596" max="3596" width="13.83203125" style="5" customWidth="1"/>
    <col min="3597" max="3597" width="13.83203125" style="5" bestFit="1" customWidth="1"/>
    <col min="3598" max="3598" width="16" style="5" customWidth="1"/>
    <col min="3599" max="3599" width="13" style="5" customWidth="1"/>
    <col min="3600" max="3600" width="13.5" style="5" bestFit="1" customWidth="1"/>
    <col min="3601" max="3601" width="10.6640625" style="5" bestFit="1" customWidth="1"/>
    <col min="3602" max="3602" width="12" style="5" bestFit="1" customWidth="1"/>
    <col min="3603" max="3603" width="14.6640625" style="5" bestFit="1" customWidth="1"/>
    <col min="3604" max="3604" width="15.33203125" style="5" customWidth="1"/>
    <col min="3605" max="3605" width="12.33203125" style="5" customWidth="1"/>
    <col min="3606" max="3606" width="8" style="5" bestFit="1" customWidth="1"/>
    <col min="3607" max="3608" width="13" style="5" bestFit="1" customWidth="1"/>
    <col min="3609" max="3609" width="8.83203125" style="5" bestFit="1" customWidth="1"/>
    <col min="3610" max="3610" width="16" style="5" customWidth="1"/>
    <col min="3611" max="3611" width="11.33203125" style="5" customWidth="1"/>
    <col min="3612" max="3612" width="13" style="5" bestFit="1" customWidth="1"/>
    <col min="3613" max="3613" width="14.5" style="5" customWidth="1"/>
    <col min="3614" max="3614" width="13" style="5" bestFit="1" customWidth="1"/>
    <col min="3615" max="3615" width="16" style="5" customWidth="1"/>
    <col min="3616" max="3616" width="11" style="5" bestFit="1" customWidth="1"/>
    <col min="3617" max="3617" width="12.1640625" style="5" bestFit="1" customWidth="1"/>
    <col min="3618" max="3618" width="13.6640625" style="5" bestFit="1" customWidth="1"/>
    <col min="3619" max="3808" width="10.6640625" style="5"/>
    <col min="3809" max="3809" width="3.1640625" style="5" bestFit="1" customWidth="1"/>
    <col min="3810" max="3810" width="17" style="5" bestFit="1" customWidth="1"/>
    <col min="3811" max="3811" width="17.6640625" style="5" customWidth="1"/>
    <col min="3812" max="3812" width="9.83203125" style="5" customWidth="1"/>
    <col min="3813" max="3813" width="10.83203125" style="5" customWidth="1"/>
    <col min="3814" max="3814" width="32.5" style="5" bestFit="1" customWidth="1"/>
    <col min="3815" max="3824" width="16" style="5" customWidth="1"/>
    <col min="3825" max="3825" width="14.1640625" style="5" bestFit="1" customWidth="1"/>
    <col min="3826" max="3826" width="13.5" style="5" bestFit="1" customWidth="1"/>
    <col min="3827" max="3827" width="15.5" style="5" bestFit="1" customWidth="1"/>
    <col min="3828" max="3828" width="13.5" style="5" bestFit="1" customWidth="1"/>
    <col min="3829" max="3829" width="14.6640625" style="5" customWidth="1"/>
    <col min="3830" max="3839" width="16" style="5" customWidth="1"/>
    <col min="3840" max="3840" width="13.83203125" style="5" customWidth="1"/>
    <col min="3841" max="3841" width="13.5" style="5" customWidth="1"/>
    <col min="3842" max="3842" width="12.6640625" style="5" customWidth="1"/>
    <col min="3843" max="3843" width="15.6640625" style="5" bestFit="1" customWidth="1"/>
    <col min="3844" max="3844" width="14.1640625" style="5" customWidth="1"/>
    <col min="3845" max="3845" width="15.83203125" style="5" bestFit="1" customWidth="1"/>
    <col min="3846" max="3846" width="13.83203125" style="5" bestFit="1" customWidth="1"/>
    <col min="3847" max="3847" width="12.83203125" style="5" customWidth="1"/>
    <col min="3848" max="3848" width="16" style="5" customWidth="1"/>
    <col min="3849" max="3849" width="11.5" style="5" bestFit="1" customWidth="1"/>
    <col min="3850" max="3850" width="14.83203125" style="5" bestFit="1" customWidth="1"/>
    <col min="3851" max="3851" width="13.83203125" style="5" bestFit="1" customWidth="1"/>
    <col min="3852" max="3852" width="13.83203125" style="5" customWidth="1"/>
    <col min="3853" max="3853" width="13.83203125" style="5" bestFit="1" customWidth="1"/>
    <col min="3854" max="3854" width="16" style="5" customWidth="1"/>
    <col min="3855" max="3855" width="13" style="5" customWidth="1"/>
    <col min="3856" max="3856" width="13.5" style="5" bestFit="1" customWidth="1"/>
    <col min="3857" max="3857" width="10.6640625" style="5" bestFit="1" customWidth="1"/>
    <col min="3858" max="3858" width="12" style="5" bestFit="1" customWidth="1"/>
    <col min="3859" max="3859" width="14.6640625" style="5" bestFit="1" customWidth="1"/>
    <col min="3860" max="3860" width="15.33203125" style="5" customWidth="1"/>
    <col min="3861" max="3861" width="12.33203125" style="5" customWidth="1"/>
    <col min="3862" max="3862" width="8" style="5" bestFit="1" customWidth="1"/>
    <col min="3863" max="3864" width="13" style="5" bestFit="1" customWidth="1"/>
    <col min="3865" max="3865" width="8.83203125" style="5" bestFit="1" customWidth="1"/>
    <col min="3866" max="3866" width="16" style="5" customWidth="1"/>
    <col min="3867" max="3867" width="11.33203125" style="5" customWidth="1"/>
    <col min="3868" max="3868" width="13" style="5" bestFit="1" customWidth="1"/>
    <col min="3869" max="3869" width="14.5" style="5" customWidth="1"/>
    <col min="3870" max="3870" width="13" style="5" bestFit="1" customWidth="1"/>
    <col min="3871" max="3871" width="16" style="5" customWidth="1"/>
    <col min="3872" max="3872" width="11" style="5" bestFit="1" customWidth="1"/>
    <col min="3873" max="3873" width="12.1640625" style="5" bestFit="1" customWidth="1"/>
    <col min="3874" max="3874" width="13.6640625" style="5" bestFit="1" customWidth="1"/>
    <col min="3875" max="4064" width="10.6640625" style="5"/>
    <col min="4065" max="4065" width="3.1640625" style="5" bestFit="1" customWidth="1"/>
    <col min="4066" max="4066" width="17" style="5" bestFit="1" customWidth="1"/>
    <col min="4067" max="4067" width="17.6640625" style="5" customWidth="1"/>
    <col min="4068" max="4068" width="9.83203125" style="5" customWidth="1"/>
    <col min="4069" max="4069" width="10.83203125" style="5" customWidth="1"/>
    <col min="4070" max="4070" width="32.5" style="5" bestFit="1" customWidth="1"/>
    <col min="4071" max="4080" width="16" style="5" customWidth="1"/>
    <col min="4081" max="4081" width="14.1640625" style="5" bestFit="1" customWidth="1"/>
    <col min="4082" max="4082" width="13.5" style="5" bestFit="1" customWidth="1"/>
    <col min="4083" max="4083" width="15.5" style="5" bestFit="1" customWidth="1"/>
    <col min="4084" max="4084" width="13.5" style="5" bestFit="1" customWidth="1"/>
    <col min="4085" max="4085" width="14.6640625" style="5" customWidth="1"/>
    <col min="4086" max="4095" width="16" style="5" customWidth="1"/>
    <col min="4096" max="4096" width="13.83203125" style="5" customWidth="1"/>
    <col min="4097" max="4097" width="13.5" style="5" customWidth="1"/>
    <col min="4098" max="4098" width="12.6640625" style="5" customWidth="1"/>
    <col min="4099" max="4099" width="15.6640625" style="5" bestFit="1" customWidth="1"/>
    <col min="4100" max="4100" width="14.1640625" style="5" customWidth="1"/>
    <col min="4101" max="4101" width="15.83203125" style="5" bestFit="1" customWidth="1"/>
    <col min="4102" max="4102" width="13.83203125" style="5" bestFit="1" customWidth="1"/>
    <col min="4103" max="4103" width="12.83203125" style="5" customWidth="1"/>
    <col min="4104" max="4104" width="16" style="5" customWidth="1"/>
    <col min="4105" max="4105" width="11.5" style="5" bestFit="1" customWidth="1"/>
    <col min="4106" max="4106" width="14.83203125" style="5" bestFit="1" customWidth="1"/>
    <col min="4107" max="4107" width="13.83203125" style="5" bestFit="1" customWidth="1"/>
    <col min="4108" max="4108" width="13.83203125" style="5" customWidth="1"/>
    <col min="4109" max="4109" width="13.83203125" style="5" bestFit="1" customWidth="1"/>
    <col min="4110" max="4110" width="16" style="5" customWidth="1"/>
    <col min="4111" max="4111" width="13" style="5" customWidth="1"/>
    <col min="4112" max="4112" width="13.5" style="5" bestFit="1" customWidth="1"/>
    <col min="4113" max="4113" width="10.6640625" style="5" bestFit="1" customWidth="1"/>
    <col min="4114" max="4114" width="12" style="5" bestFit="1" customWidth="1"/>
    <col min="4115" max="4115" width="14.6640625" style="5" bestFit="1" customWidth="1"/>
    <col min="4116" max="4116" width="15.33203125" style="5" customWidth="1"/>
    <col min="4117" max="4117" width="12.33203125" style="5" customWidth="1"/>
    <col min="4118" max="4118" width="8" style="5" bestFit="1" customWidth="1"/>
    <col min="4119" max="4120" width="13" style="5" bestFit="1" customWidth="1"/>
    <col min="4121" max="4121" width="8.83203125" style="5" bestFit="1" customWidth="1"/>
    <col min="4122" max="4122" width="16" style="5" customWidth="1"/>
    <col min="4123" max="4123" width="11.33203125" style="5" customWidth="1"/>
    <col min="4124" max="4124" width="13" style="5" bestFit="1" customWidth="1"/>
    <col min="4125" max="4125" width="14.5" style="5" customWidth="1"/>
    <col min="4126" max="4126" width="13" style="5" bestFit="1" customWidth="1"/>
    <col min="4127" max="4127" width="16" style="5" customWidth="1"/>
    <col min="4128" max="4128" width="11" style="5" bestFit="1" customWidth="1"/>
    <col min="4129" max="4129" width="12.1640625" style="5" bestFit="1" customWidth="1"/>
    <col min="4130" max="4130" width="13.6640625" style="5" bestFit="1" customWidth="1"/>
    <col min="4131" max="4320" width="10.6640625" style="5"/>
    <col min="4321" max="4321" width="3.1640625" style="5" bestFit="1" customWidth="1"/>
    <col min="4322" max="4322" width="17" style="5" bestFit="1" customWidth="1"/>
    <col min="4323" max="4323" width="17.6640625" style="5" customWidth="1"/>
    <col min="4324" max="4324" width="9.83203125" style="5" customWidth="1"/>
    <col min="4325" max="4325" width="10.83203125" style="5" customWidth="1"/>
    <col min="4326" max="4326" width="32.5" style="5" bestFit="1" customWidth="1"/>
    <col min="4327" max="4336" width="16" style="5" customWidth="1"/>
    <col min="4337" max="4337" width="14.1640625" style="5" bestFit="1" customWidth="1"/>
    <col min="4338" max="4338" width="13.5" style="5" bestFit="1" customWidth="1"/>
    <col min="4339" max="4339" width="15.5" style="5" bestFit="1" customWidth="1"/>
    <col min="4340" max="4340" width="13.5" style="5" bestFit="1" customWidth="1"/>
    <col min="4341" max="4341" width="14.6640625" style="5" customWidth="1"/>
    <col min="4342" max="4351" width="16" style="5" customWidth="1"/>
    <col min="4352" max="4352" width="13.83203125" style="5" customWidth="1"/>
    <col min="4353" max="4353" width="13.5" style="5" customWidth="1"/>
    <col min="4354" max="4354" width="12.6640625" style="5" customWidth="1"/>
    <col min="4355" max="4355" width="15.6640625" style="5" bestFit="1" customWidth="1"/>
    <col min="4356" max="4356" width="14.1640625" style="5" customWidth="1"/>
    <col min="4357" max="4357" width="15.83203125" style="5" bestFit="1" customWidth="1"/>
    <col min="4358" max="4358" width="13.83203125" style="5" bestFit="1" customWidth="1"/>
    <col min="4359" max="4359" width="12.83203125" style="5" customWidth="1"/>
    <col min="4360" max="4360" width="16" style="5" customWidth="1"/>
    <col min="4361" max="4361" width="11.5" style="5" bestFit="1" customWidth="1"/>
    <col min="4362" max="4362" width="14.83203125" style="5" bestFit="1" customWidth="1"/>
    <col min="4363" max="4363" width="13.83203125" style="5" bestFit="1" customWidth="1"/>
    <col min="4364" max="4364" width="13.83203125" style="5" customWidth="1"/>
    <col min="4365" max="4365" width="13.83203125" style="5" bestFit="1" customWidth="1"/>
    <col min="4366" max="4366" width="16" style="5" customWidth="1"/>
    <col min="4367" max="4367" width="13" style="5" customWidth="1"/>
    <col min="4368" max="4368" width="13.5" style="5" bestFit="1" customWidth="1"/>
    <col min="4369" max="4369" width="10.6640625" style="5" bestFit="1" customWidth="1"/>
    <col min="4370" max="4370" width="12" style="5" bestFit="1" customWidth="1"/>
    <col min="4371" max="4371" width="14.6640625" style="5" bestFit="1" customWidth="1"/>
    <col min="4372" max="4372" width="15.33203125" style="5" customWidth="1"/>
    <col min="4373" max="4373" width="12.33203125" style="5" customWidth="1"/>
    <col min="4374" max="4374" width="8" style="5" bestFit="1" customWidth="1"/>
    <col min="4375" max="4376" width="13" style="5" bestFit="1" customWidth="1"/>
    <col min="4377" max="4377" width="8.83203125" style="5" bestFit="1" customWidth="1"/>
    <col min="4378" max="4378" width="16" style="5" customWidth="1"/>
    <col min="4379" max="4379" width="11.33203125" style="5" customWidth="1"/>
    <col min="4380" max="4380" width="13" style="5" bestFit="1" customWidth="1"/>
    <col min="4381" max="4381" width="14.5" style="5" customWidth="1"/>
    <col min="4382" max="4382" width="13" style="5" bestFit="1" customWidth="1"/>
    <col min="4383" max="4383" width="16" style="5" customWidth="1"/>
    <col min="4384" max="4384" width="11" style="5" bestFit="1" customWidth="1"/>
    <col min="4385" max="4385" width="12.1640625" style="5" bestFit="1" customWidth="1"/>
    <col min="4386" max="4386" width="13.6640625" style="5" bestFit="1" customWidth="1"/>
    <col min="4387" max="4576" width="10.6640625" style="5"/>
    <col min="4577" max="4577" width="3.1640625" style="5" bestFit="1" customWidth="1"/>
    <col min="4578" max="4578" width="17" style="5" bestFit="1" customWidth="1"/>
    <col min="4579" max="4579" width="17.6640625" style="5" customWidth="1"/>
    <col min="4580" max="4580" width="9.83203125" style="5" customWidth="1"/>
    <col min="4581" max="4581" width="10.83203125" style="5" customWidth="1"/>
    <col min="4582" max="4582" width="32.5" style="5" bestFit="1" customWidth="1"/>
    <col min="4583" max="4592" width="16" style="5" customWidth="1"/>
    <col min="4593" max="4593" width="14.1640625" style="5" bestFit="1" customWidth="1"/>
    <col min="4594" max="4594" width="13.5" style="5" bestFit="1" customWidth="1"/>
    <col min="4595" max="4595" width="15.5" style="5" bestFit="1" customWidth="1"/>
    <col min="4596" max="4596" width="13.5" style="5" bestFit="1" customWidth="1"/>
    <col min="4597" max="4597" width="14.6640625" style="5" customWidth="1"/>
    <col min="4598" max="4607" width="16" style="5" customWidth="1"/>
    <col min="4608" max="4608" width="13.83203125" style="5" customWidth="1"/>
    <col min="4609" max="4609" width="13.5" style="5" customWidth="1"/>
    <col min="4610" max="4610" width="12.6640625" style="5" customWidth="1"/>
    <col min="4611" max="4611" width="15.6640625" style="5" bestFit="1" customWidth="1"/>
    <col min="4612" max="4612" width="14.1640625" style="5" customWidth="1"/>
    <col min="4613" max="4613" width="15.83203125" style="5" bestFit="1" customWidth="1"/>
    <col min="4614" max="4614" width="13.83203125" style="5" bestFit="1" customWidth="1"/>
    <col min="4615" max="4615" width="12.83203125" style="5" customWidth="1"/>
    <col min="4616" max="4616" width="16" style="5" customWidth="1"/>
    <col min="4617" max="4617" width="11.5" style="5" bestFit="1" customWidth="1"/>
    <col min="4618" max="4618" width="14.83203125" style="5" bestFit="1" customWidth="1"/>
    <col min="4619" max="4619" width="13.83203125" style="5" bestFit="1" customWidth="1"/>
    <col min="4620" max="4620" width="13.83203125" style="5" customWidth="1"/>
    <col min="4621" max="4621" width="13.83203125" style="5" bestFit="1" customWidth="1"/>
    <col min="4622" max="4622" width="16" style="5" customWidth="1"/>
    <col min="4623" max="4623" width="13" style="5" customWidth="1"/>
    <col min="4624" max="4624" width="13.5" style="5" bestFit="1" customWidth="1"/>
    <col min="4625" max="4625" width="10.6640625" style="5" bestFit="1" customWidth="1"/>
    <col min="4626" max="4626" width="12" style="5" bestFit="1" customWidth="1"/>
    <col min="4627" max="4627" width="14.6640625" style="5" bestFit="1" customWidth="1"/>
    <col min="4628" max="4628" width="15.33203125" style="5" customWidth="1"/>
    <col min="4629" max="4629" width="12.33203125" style="5" customWidth="1"/>
    <col min="4630" max="4630" width="8" style="5" bestFit="1" customWidth="1"/>
    <col min="4631" max="4632" width="13" style="5" bestFit="1" customWidth="1"/>
    <col min="4633" max="4633" width="8.83203125" style="5" bestFit="1" customWidth="1"/>
    <col min="4634" max="4634" width="16" style="5" customWidth="1"/>
    <col min="4635" max="4635" width="11.33203125" style="5" customWidth="1"/>
    <col min="4636" max="4636" width="13" style="5" bestFit="1" customWidth="1"/>
    <col min="4637" max="4637" width="14.5" style="5" customWidth="1"/>
    <col min="4638" max="4638" width="13" style="5" bestFit="1" customWidth="1"/>
    <col min="4639" max="4639" width="16" style="5" customWidth="1"/>
    <col min="4640" max="4640" width="11" style="5" bestFit="1" customWidth="1"/>
    <col min="4641" max="4641" width="12.1640625" style="5" bestFit="1" customWidth="1"/>
    <col min="4642" max="4642" width="13.6640625" style="5" bestFit="1" customWidth="1"/>
    <col min="4643" max="4832" width="10.6640625" style="5"/>
    <col min="4833" max="4833" width="3.1640625" style="5" bestFit="1" customWidth="1"/>
    <col min="4834" max="4834" width="17" style="5" bestFit="1" customWidth="1"/>
    <col min="4835" max="4835" width="17.6640625" style="5" customWidth="1"/>
    <col min="4836" max="4836" width="9.83203125" style="5" customWidth="1"/>
    <col min="4837" max="4837" width="10.83203125" style="5" customWidth="1"/>
    <col min="4838" max="4838" width="32.5" style="5" bestFit="1" customWidth="1"/>
    <col min="4839" max="4848" width="16" style="5" customWidth="1"/>
    <col min="4849" max="4849" width="14.1640625" style="5" bestFit="1" customWidth="1"/>
    <col min="4850" max="4850" width="13.5" style="5" bestFit="1" customWidth="1"/>
    <col min="4851" max="4851" width="15.5" style="5" bestFit="1" customWidth="1"/>
    <col min="4852" max="4852" width="13.5" style="5" bestFit="1" customWidth="1"/>
    <col min="4853" max="4853" width="14.6640625" style="5" customWidth="1"/>
    <col min="4854" max="4863" width="16" style="5" customWidth="1"/>
    <col min="4864" max="4864" width="13.83203125" style="5" customWidth="1"/>
    <col min="4865" max="4865" width="13.5" style="5" customWidth="1"/>
    <col min="4866" max="4866" width="12.6640625" style="5" customWidth="1"/>
    <col min="4867" max="4867" width="15.6640625" style="5" bestFit="1" customWidth="1"/>
    <col min="4868" max="4868" width="14.1640625" style="5" customWidth="1"/>
    <col min="4869" max="4869" width="15.83203125" style="5" bestFit="1" customWidth="1"/>
    <col min="4870" max="4870" width="13.83203125" style="5" bestFit="1" customWidth="1"/>
    <col min="4871" max="4871" width="12.83203125" style="5" customWidth="1"/>
    <col min="4872" max="4872" width="16" style="5" customWidth="1"/>
    <col min="4873" max="4873" width="11.5" style="5" bestFit="1" customWidth="1"/>
    <col min="4874" max="4874" width="14.83203125" style="5" bestFit="1" customWidth="1"/>
    <col min="4875" max="4875" width="13.83203125" style="5" bestFit="1" customWidth="1"/>
    <col min="4876" max="4876" width="13.83203125" style="5" customWidth="1"/>
    <col min="4877" max="4877" width="13.83203125" style="5" bestFit="1" customWidth="1"/>
    <col min="4878" max="4878" width="16" style="5" customWidth="1"/>
    <col min="4879" max="4879" width="13" style="5" customWidth="1"/>
    <col min="4880" max="4880" width="13.5" style="5" bestFit="1" customWidth="1"/>
    <col min="4881" max="4881" width="10.6640625" style="5" bestFit="1" customWidth="1"/>
    <col min="4882" max="4882" width="12" style="5" bestFit="1" customWidth="1"/>
    <col min="4883" max="4883" width="14.6640625" style="5" bestFit="1" customWidth="1"/>
    <col min="4884" max="4884" width="15.33203125" style="5" customWidth="1"/>
    <col min="4885" max="4885" width="12.33203125" style="5" customWidth="1"/>
    <col min="4886" max="4886" width="8" style="5" bestFit="1" customWidth="1"/>
    <col min="4887" max="4888" width="13" style="5" bestFit="1" customWidth="1"/>
    <col min="4889" max="4889" width="8.83203125" style="5" bestFit="1" customWidth="1"/>
    <col min="4890" max="4890" width="16" style="5" customWidth="1"/>
    <col min="4891" max="4891" width="11.33203125" style="5" customWidth="1"/>
    <col min="4892" max="4892" width="13" style="5" bestFit="1" customWidth="1"/>
    <col min="4893" max="4893" width="14.5" style="5" customWidth="1"/>
    <col min="4894" max="4894" width="13" style="5" bestFit="1" customWidth="1"/>
    <col min="4895" max="4895" width="16" style="5" customWidth="1"/>
    <col min="4896" max="4896" width="11" style="5" bestFit="1" customWidth="1"/>
    <col min="4897" max="4897" width="12.1640625" style="5" bestFit="1" customWidth="1"/>
    <col min="4898" max="4898" width="13.6640625" style="5" bestFit="1" customWidth="1"/>
    <col min="4899" max="5088" width="10.6640625" style="5"/>
    <col min="5089" max="5089" width="3.1640625" style="5" bestFit="1" customWidth="1"/>
    <col min="5090" max="5090" width="17" style="5" bestFit="1" customWidth="1"/>
    <col min="5091" max="5091" width="17.6640625" style="5" customWidth="1"/>
    <col min="5092" max="5092" width="9.83203125" style="5" customWidth="1"/>
    <col min="5093" max="5093" width="10.83203125" style="5" customWidth="1"/>
    <col min="5094" max="5094" width="32.5" style="5" bestFit="1" customWidth="1"/>
    <col min="5095" max="5104" width="16" style="5" customWidth="1"/>
    <col min="5105" max="5105" width="14.1640625" style="5" bestFit="1" customWidth="1"/>
    <col min="5106" max="5106" width="13.5" style="5" bestFit="1" customWidth="1"/>
    <col min="5107" max="5107" width="15.5" style="5" bestFit="1" customWidth="1"/>
    <col min="5108" max="5108" width="13.5" style="5" bestFit="1" customWidth="1"/>
    <col min="5109" max="5109" width="14.6640625" style="5" customWidth="1"/>
    <col min="5110" max="5119" width="16" style="5" customWidth="1"/>
    <col min="5120" max="5120" width="13.83203125" style="5" customWidth="1"/>
    <col min="5121" max="5121" width="13.5" style="5" customWidth="1"/>
    <col min="5122" max="5122" width="12.6640625" style="5" customWidth="1"/>
    <col min="5123" max="5123" width="15.6640625" style="5" bestFit="1" customWidth="1"/>
    <col min="5124" max="5124" width="14.1640625" style="5" customWidth="1"/>
    <col min="5125" max="5125" width="15.83203125" style="5" bestFit="1" customWidth="1"/>
    <col min="5126" max="5126" width="13.83203125" style="5" bestFit="1" customWidth="1"/>
    <col min="5127" max="5127" width="12.83203125" style="5" customWidth="1"/>
    <col min="5128" max="5128" width="16" style="5" customWidth="1"/>
    <col min="5129" max="5129" width="11.5" style="5" bestFit="1" customWidth="1"/>
    <col min="5130" max="5130" width="14.83203125" style="5" bestFit="1" customWidth="1"/>
    <col min="5131" max="5131" width="13.83203125" style="5" bestFit="1" customWidth="1"/>
    <col min="5132" max="5132" width="13.83203125" style="5" customWidth="1"/>
    <col min="5133" max="5133" width="13.83203125" style="5" bestFit="1" customWidth="1"/>
    <col min="5134" max="5134" width="16" style="5" customWidth="1"/>
    <col min="5135" max="5135" width="13" style="5" customWidth="1"/>
    <col min="5136" max="5136" width="13.5" style="5" bestFit="1" customWidth="1"/>
    <col min="5137" max="5137" width="10.6640625" style="5" bestFit="1" customWidth="1"/>
    <col min="5138" max="5138" width="12" style="5" bestFit="1" customWidth="1"/>
    <col min="5139" max="5139" width="14.6640625" style="5" bestFit="1" customWidth="1"/>
    <col min="5140" max="5140" width="15.33203125" style="5" customWidth="1"/>
    <col min="5141" max="5141" width="12.33203125" style="5" customWidth="1"/>
    <col min="5142" max="5142" width="8" style="5" bestFit="1" customWidth="1"/>
    <col min="5143" max="5144" width="13" style="5" bestFit="1" customWidth="1"/>
    <col min="5145" max="5145" width="8.83203125" style="5" bestFit="1" customWidth="1"/>
    <col min="5146" max="5146" width="16" style="5" customWidth="1"/>
    <col min="5147" max="5147" width="11.33203125" style="5" customWidth="1"/>
    <col min="5148" max="5148" width="13" style="5" bestFit="1" customWidth="1"/>
    <col min="5149" max="5149" width="14.5" style="5" customWidth="1"/>
    <col min="5150" max="5150" width="13" style="5" bestFit="1" customWidth="1"/>
    <col min="5151" max="5151" width="16" style="5" customWidth="1"/>
    <col min="5152" max="5152" width="11" style="5" bestFit="1" customWidth="1"/>
    <col min="5153" max="5153" width="12.1640625" style="5" bestFit="1" customWidth="1"/>
    <col min="5154" max="5154" width="13.6640625" style="5" bestFit="1" customWidth="1"/>
    <col min="5155" max="5344" width="10.6640625" style="5"/>
    <col min="5345" max="5345" width="3.1640625" style="5" bestFit="1" customWidth="1"/>
    <col min="5346" max="5346" width="17" style="5" bestFit="1" customWidth="1"/>
    <col min="5347" max="5347" width="17.6640625" style="5" customWidth="1"/>
    <col min="5348" max="5348" width="9.83203125" style="5" customWidth="1"/>
    <col min="5349" max="5349" width="10.83203125" style="5" customWidth="1"/>
    <col min="5350" max="5350" width="32.5" style="5" bestFit="1" customWidth="1"/>
    <col min="5351" max="5360" width="16" style="5" customWidth="1"/>
    <col min="5361" max="5361" width="14.1640625" style="5" bestFit="1" customWidth="1"/>
    <col min="5362" max="5362" width="13.5" style="5" bestFit="1" customWidth="1"/>
    <col min="5363" max="5363" width="15.5" style="5" bestFit="1" customWidth="1"/>
    <col min="5364" max="5364" width="13.5" style="5" bestFit="1" customWidth="1"/>
    <col min="5365" max="5365" width="14.6640625" style="5" customWidth="1"/>
    <col min="5366" max="5375" width="16" style="5" customWidth="1"/>
    <col min="5376" max="5376" width="13.83203125" style="5" customWidth="1"/>
    <col min="5377" max="5377" width="13.5" style="5" customWidth="1"/>
    <col min="5378" max="5378" width="12.6640625" style="5" customWidth="1"/>
    <col min="5379" max="5379" width="15.6640625" style="5" bestFit="1" customWidth="1"/>
    <col min="5380" max="5380" width="14.1640625" style="5" customWidth="1"/>
    <col min="5381" max="5381" width="15.83203125" style="5" bestFit="1" customWidth="1"/>
    <col min="5382" max="5382" width="13.83203125" style="5" bestFit="1" customWidth="1"/>
    <col min="5383" max="5383" width="12.83203125" style="5" customWidth="1"/>
    <col min="5384" max="5384" width="16" style="5" customWidth="1"/>
    <col min="5385" max="5385" width="11.5" style="5" bestFit="1" customWidth="1"/>
    <col min="5386" max="5386" width="14.83203125" style="5" bestFit="1" customWidth="1"/>
    <col min="5387" max="5387" width="13.83203125" style="5" bestFit="1" customWidth="1"/>
    <col min="5388" max="5388" width="13.83203125" style="5" customWidth="1"/>
    <col min="5389" max="5389" width="13.83203125" style="5" bestFit="1" customWidth="1"/>
    <col min="5390" max="5390" width="16" style="5" customWidth="1"/>
    <col min="5391" max="5391" width="13" style="5" customWidth="1"/>
    <col min="5392" max="5392" width="13.5" style="5" bestFit="1" customWidth="1"/>
    <col min="5393" max="5393" width="10.6640625" style="5" bestFit="1" customWidth="1"/>
    <col min="5394" max="5394" width="12" style="5" bestFit="1" customWidth="1"/>
    <col min="5395" max="5395" width="14.6640625" style="5" bestFit="1" customWidth="1"/>
    <col min="5396" max="5396" width="15.33203125" style="5" customWidth="1"/>
    <col min="5397" max="5397" width="12.33203125" style="5" customWidth="1"/>
    <col min="5398" max="5398" width="8" style="5" bestFit="1" customWidth="1"/>
    <col min="5399" max="5400" width="13" style="5" bestFit="1" customWidth="1"/>
    <col min="5401" max="5401" width="8.83203125" style="5" bestFit="1" customWidth="1"/>
    <col min="5402" max="5402" width="16" style="5" customWidth="1"/>
    <col min="5403" max="5403" width="11.33203125" style="5" customWidth="1"/>
    <col min="5404" max="5404" width="13" style="5" bestFit="1" customWidth="1"/>
    <col min="5405" max="5405" width="14.5" style="5" customWidth="1"/>
    <col min="5406" max="5406" width="13" style="5" bestFit="1" customWidth="1"/>
    <col min="5407" max="5407" width="16" style="5" customWidth="1"/>
    <col min="5408" max="5408" width="11" style="5" bestFit="1" customWidth="1"/>
    <col min="5409" max="5409" width="12.1640625" style="5" bestFit="1" customWidth="1"/>
    <col min="5410" max="5410" width="13.6640625" style="5" bestFit="1" customWidth="1"/>
    <col min="5411" max="5600" width="10.6640625" style="5"/>
    <col min="5601" max="5601" width="3.1640625" style="5" bestFit="1" customWidth="1"/>
    <col min="5602" max="5602" width="17" style="5" bestFit="1" customWidth="1"/>
    <col min="5603" max="5603" width="17.6640625" style="5" customWidth="1"/>
    <col min="5604" max="5604" width="9.83203125" style="5" customWidth="1"/>
    <col min="5605" max="5605" width="10.83203125" style="5" customWidth="1"/>
    <col min="5606" max="5606" width="32.5" style="5" bestFit="1" customWidth="1"/>
    <col min="5607" max="5616" width="16" style="5" customWidth="1"/>
    <col min="5617" max="5617" width="14.1640625" style="5" bestFit="1" customWidth="1"/>
    <col min="5618" max="5618" width="13.5" style="5" bestFit="1" customWidth="1"/>
    <col min="5619" max="5619" width="15.5" style="5" bestFit="1" customWidth="1"/>
    <col min="5620" max="5620" width="13.5" style="5" bestFit="1" customWidth="1"/>
    <col min="5621" max="5621" width="14.6640625" style="5" customWidth="1"/>
    <col min="5622" max="5631" width="16" style="5" customWidth="1"/>
    <col min="5632" max="5632" width="13.83203125" style="5" customWidth="1"/>
    <col min="5633" max="5633" width="13.5" style="5" customWidth="1"/>
    <col min="5634" max="5634" width="12.6640625" style="5" customWidth="1"/>
    <col min="5635" max="5635" width="15.6640625" style="5" bestFit="1" customWidth="1"/>
    <col min="5636" max="5636" width="14.1640625" style="5" customWidth="1"/>
    <col min="5637" max="5637" width="15.83203125" style="5" bestFit="1" customWidth="1"/>
    <col min="5638" max="5638" width="13.83203125" style="5" bestFit="1" customWidth="1"/>
    <col min="5639" max="5639" width="12.83203125" style="5" customWidth="1"/>
    <col min="5640" max="5640" width="16" style="5" customWidth="1"/>
    <col min="5641" max="5641" width="11.5" style="5" bestFit="1" customWidth="1"/>
    <col min="5642" max="5642" width="14.83203125" style="5" bestFit="1" customWidth="1"/>
    <col min="5643" max="5643" width="13.83203125" style="5" bestFit="1" customWidth="1"/>
    <col min="5644" max="5644" width="13.83203125" style="5" customWidth="1"/>
    <col min="5645" max="5645" width="13.83203125" style="5" bestFit="1" customWidth="1"/>
    <col min="5646" max="5646" width="16" style="5" customWidth="1"/>
    <col min="5647" max="5647" width="13" style="5" customWidth="1"/>
    <col min="5648" max="5648" width="13.5" style="5" bestFit="1" customWidth="1"/>
    <col min="5649" max="5649" width="10.6640625" style="5" bestFit="1" customWidth="1"/>
    <col min="5650" max="5650" width="12" style="5" bestFit="1" customWidth="1"/>
    <col min="5651" max="5651" width="14.6640625" style="5" bestFit="1" customWidth="1"/>
    <col min="5652" max="5652" width="15.33203125" style="5" customWidth="1"/>
    <col min="5653" max="5653" width="12.33203125" style="5" customWidth="1"/>
    <col min="5654" max="5654" width="8" style="5" bestFit="1" customWidth="1"/>
    <col min="5655" max="5656" width="13" style="5" bestFit="1" customWidth="1"/>
    <col min="5657" max="5657" width="8.83203125" style="5" bestFit="1" customWidth="1"/>
    <col min="5658" max="5658" width="16" style="5" customWidth="1"/>
    <col min="5659" max="5659" width="11.33203125" style="5" customWidth="1"/>
    <col min="5660" max="5660" width="13" style="5" bestFit="1" customWidth="1"/>
    <col min="5661" max="5661" width="14.5" style="5" customWidth="1"/>
    <col min="5662" max="5662" width="13" style="5" bestFit="1" customWidth="1"/>
    <col min="5663" max="5663" width="16" style="5" customWidth="1"/>
    <col min="5664" max="5664" width="11" style="5" bestFit="1" customWidth="1"/>
    <col min="5665" max="5665" width="12.1640625" style="5" bestFit="1" customWidth="1"/>
    <col min="5666" max="5666" width="13.6640625" style="5" bestFit="1" customWidth="1"/>
    <col min="5667" max="5856" width="10.6640625" style="5"/>
    <col min="5857" max="5857" width="3.1640625" style="5" bestFit="1" customWidth="1"/>
    <col min="5858" max="5858" width="17" style="5" bestFit="1" customWidth="1"/>
    <col min="5859" max="5859" width="17.6640625" style="5" customWidth="1"/>
    <col min="5860" max="5860" width="9.83203125" style="5" customWidth="1"/>
    <col min="5861" max="5861" width="10.83203125" style="5" customWidth="1"/>
    <col min="5862" max="5862" width="32.5" style="5" bestFit="1" customWidth="1"/>
    <col min="5863" max="5872" width="16" style="5" customWidth="1"/>
    <col min="5873" max="5873" width="14.1640625" style="5" bestFit="1" customWidth="1"/>
    <col min="5874" max="5874" width="13.5" style="5" bestFit="1" customWidth="1"/>
    <col min="5875" max="5875" width="15.5" style="5" bestFit="1" customWidth="1"/>
    <col min="5876" max="5876" width="13.5" style="5" bestFit="1" customWidth="1"/>
    <col min="5877" max="5877" width="14.6640625" style="5" customWidth="1"/>
    <col min="5878" max="5887" width="16" style="5" customWidth="1"/>
    <col min="5888" max="5888" width="13.83203125" style="5" customWidth="1"/>
    <col min="5889" max="5889" width="13.5" style="5" customWidth="1"/>
    <col min="5890" max="5890" width="12.6640625" style="5" customWidth="1"/>
    <col min="5891" max="5891" width="15.6640625" style="5" bestFit="1" customWidth="1"/>
    <col min="5892" max="5892" width="14.1640625" style="5" customWidth="1"/>
    <col min="5893" max="5893" width="15.83203125" style="5" bestFit="1" customWidth="1"/>
    <col min="5894" max="5894" width="13.83203125" style="5" bestFit="1" customWidth="1"/>
    <col min="5895" max="5895" width="12.83203125" style="5" customWidth="1"/>
    <col min="5896" max="5896" width="16" style="5" customWidth="1"/>
    <col min="5897" max="5897" width="11.5" style="5" bestFit="1" customWidth="1"/>
    <col min="5898" max="5898" width="14.83203125" style="5" bestFit="1" customWidth="1"/>
    <col min="5899" max="5899" width="13.83203125" style="5" bestFit="1" customWidth="1"/>
    <col min="5900" max="5900" width="13.83203125" style="5" customWidth="1"/>
    <col min="5901" max="5901" width="13.83203125" style="5" bestFit="1" customWidth="1"/>
    <col min="5902" max="5902" width="16" style="5" customWidth="1"/>
    <col min="5903" max="5903" width="13" style="5" customWidth="1"/>
    <col min="5904" max="5904" width="13.5" style="5" bestFit="1" customWidth="1"/>
    <col min="5905" max="5905" width="10.6640625" style="5" bestFit="1" customWidth="1"/>
    <col min="5906" max="5906" width="12" style="5" bestFit="1" customWidth="1"/>
    <col min="5907" max="5907" width="14.6640625" style="5" bestFit="1" customWidth="1"/>
    <col min="5908" max="5908" width="15.33203125" style="5" customWidth="1"/>
    <col min="5909" max="5909" width="12.33203125" style="5" customWidth="1"/>
    <col min="5910" max="5910" width="8" style="5" bestFit="1" customWidth="1"/>
    <col min="5911" max="5912" width="13" style="5" bestFit="1" customWidth="1"/>
    <col min="5913" max="5913" width="8.83203125" style="5" bestFit="1" customWidth="1"/>
    <col min="5914" max="5914" width="16" style="5" customWidth="1"/>
    <col min="5915" max="5915" width="11.33203125" style="5" customWidth="1"/>
    <col min="5916" max="5916" width="13" style="5" bestFit="1" customWidth="1"/>
    <col min="5917" max="5917" width="14.5" style="5" customWidth="1"/>
    <col min="5918" max="5918" width="13" style="5" bestFit="1" customWidth="1"/>
    <col min="5919" max="5919" width="16" style="5" customWidth="1"/>
    <col min="5920" max="5920" width="11" style="5" bestFit="1" customWidth="1"/>
    <col min="5921" max="5921" width="12.1640625" style="5" bestFit="1" customWidth="1"/>
    <col min="5922" max="5922" width="13.6640625" style="5" bestFit="1" customWidth="1"/>
    <col min="5923" max="6112" width="10.6640625" style="5"/>
    <col min="6113" max="6113" width="3.1640625" style="5" bestFit="1" customWidth="1"/>
    <col min="6114" max="6114" width="17" style="5" bestFit="1" customWidth="1"/>
    <col min="6115" max="6115" width="17.6640625" style="5" customWidth="1"/>
    <col min="6116" max="6116" width="9.83203125" style="5" customWidth="1"/>
    <col min="6117" max="6117" width="10.83203125" style="5" customWidth="1"/>
    <col min="6118" max="6118" width="32.5" style="5" bestFit="1" customWidth="1"/>
    <col min="6119" max="6128" width="16" style="5" customWidth="1"/>
    <col min="6129" max="6129" width="14.1640625" style="5" bestFit="1" customWidth="1"/>
    <col min="6130" max="6130" width="13.5" style="5" bestFit="1" customWidth="1"/>
    <col min="6131" max="6131" width="15.5" style="5" bestFit="1" customWidth="1"/>
    <col min="6132" max="6132" width="13.5" style="5" bestFit="1" customWidth="1"/>
    <col min="6133" max="6133" width="14.6640625" style="5" customWidth="1"/>
    <col min="6134" max="6143" width="16" style="5" customWidth="1"/>
    <col min="6144" max="6144" width="13.83203125" style="5" customWidth="1"/>
    <col min="6145" max="6145" width="13.5" style="5" customWidth="1"/>
    <col min="6146" max="6146" width="12.6640625" style="5" customWidth="1"/>
    <col min="6147" max="6147" width="15.6640625" style="5" bestFit="1" customWidth="1"/>
    <col min="6148" max="6148" width="14.1640625" style="5" customWidth="1"/>
    <col min="6149" max="6149" width="15.83203125" style="5" bestFit="1" customWidth="1"/>
    <col min="6150" max="6150" width="13.83203125" style="5" bestFit="1" customWidth="1"/>
    <col min="6151" max="6151" width="12.83203125" style="5" customWidth="1"/>
    <col min="6152" max="6152" width="16" style="5" customWidth="1"/>
    <col min="6153" max="6153" width="11.5" style="5" bestFit="1" customWidth="1"/>
    <col min="6154" max="6154" width="14.83203125" style="5" bestFit="1" customWidth="1"/>
    <col min="6155" max="6155" width="13.83203125" style="5" bestFit="1" customWidth="1"/>
    <col min="6156" max="6156" width="13.83203125" style="5" customWidth="1"/>
    <col min="6157" max="6157" width="13.83203125" style="5" bestFit="1" customWidth="1"/>
    <col min="6158" max="6158" width="16" style="5" customWidth="1"/>
    <col min="6159" max="6159" width="13" style="5" customWidth="1"/>
    <col min="6160" max="6160" width="13.5" style="5" bestFit="1" customWidth="1"/>
    <col min="6161" max="6161" width="10.6640625" style="5" bestFit="1" customWidth="1"/>
    <col min="6162" max="6162" width="12" style="5" bestFit="1" customWidth="1"/>
    <col min="6163" max="6163" width="14.6640625" style="5" bestFit="1" customWidth="1"/>
    <col min="6164" max="6164" width="15.33203125" style="5" customWidth="1"/>
    <col min="6165" max="6165" width="12.33203125" style="5" customWidth="1"/>
    <col min="6166" max="6166" width="8" style="5" bestFit="1" customWidth="1"/>
    <col min="6167" max="6168" width="13" style="5" bestFit="1" customWidth="1"/>
    <col min="6169" max="6169" width="8.83203125" style="5" bestFit="1" customWidth="1"/>
    <col min="6170" max="6170" width="16" style="5" customWidth="1"/>
    <col min="6171" max="6171" width="11.33203125" style="5" customWidth="1"/>
    <col min="6172" max="6172" width="13" style="5" bestFit="1" customWidth="1"/>
    <col min="6173" max="6173" width="14.5" style="5" customWidth="1"/>
    <col min="6174" max="6174" width="13" style="5" bestFit="1" customWidth="1"/>
    <col min="6175" max="6175" width="16" style="5" customWidth="1"/>
    <col min="6176" max="6176" width="11" style="5" bestFit="1" customWidth="1"/>
    <col min="6177" max="6177" width="12.1640625" style="5" bestFit="1" customWidth="1"/>
    <col min="6178" max="6178" width="13.6640625" style="5" bestFit="1" customWidth="1"/>
    <col min="6179" max="6368" width="10.6640625" style="5"/>
    <col min="6369" max="6369" width="3.1640625" style="5" bestFit="1" customWidth="1"/>
    <col min="6370" max="6370" width="17" style="5" bestFit="1" customWidth="1"/>
    <col min="6371" max="6371" width="17.6640625" style="5" customWidth="1"/>
    <col min="6372" max="6372" width="9.83203125" style="5" customWidth="1"/>
    <col min="6373" max="6373" width="10.83203125" style="5" customWidth="1"/>
    <col min="6374" max="6374" width="32.5" style="5" bestFit="1" customWidth="1"/>
    <col min="6375" max="6384" width="16" style="5" customWidth="1"/>
    <col min="6385" max="6385" width="14.1640625" style="5" bestFit="1" customWidth="1"/>
    <col min="6386" max="6386" width="13.5" style="5" bestFit="1" customWidth="1"/>
    <col min="6387" max="6387" width="15.5" style="5" bestFit="1" customWidth="1"/>
    <col min="6388" max="6388" width="13.5" style="5" bestFit="1" customWidth="1"/>
    <col min="6389" max="6389" width="14.6640625" style="5" customWidth="1"/>
    <col min="6390" max="6399" width="16" style="5" customWidth="1"/>
    <col min="6400" max="6400" width="13.83203125" style="5" customWidth="1"/>
    <col min="6401" max="6401" width="13.5" style="5" customWidth="1"/>
    <col min="6402" max="6402" width="12.6640625" style="5" customWidth="1"/>
    <col min="6403" max="6403" width="15.6640625" style="5" bestFit="1" customWidth="1"/>
    <col min="6404" max="6404" width="14.1640625" style="5" customWidth="1"/>
    <col min="6405" max="6405" width="15.83203125" style="5" bestFit="1" customWidth="1"/>
    <col min="6406" max="6406" width="13.83203125" style="5" bestFit="1" customWidth="1"/>
    <col min="6407" max="6407" width="12.83203125" style="5" customWidth="1"/>
    <col min="6408" max="6408" width="16" style="5" customWidth="1"/>
    <col min="6409" max="6409" width="11.5" style="5" bestFit="1" customWidth="1"/>
    <col min="6410" max="6410" width="14.83203125" style="5" bestFit="1" customWidth="1"/>
    <col min="6411" max="6411" width="13.83203125" style="5" bestFit="1" customWidth="1"/>
    <col min="6412" max="6412" width="13.83203125" style="5" customWidth="1"/>
    <col min="6413" max="6413" width="13.83203125" style="5" bestFit="1" customWidth="1"/>
    <col min="6414" max="6414" width="16" style="5" customWidth="1"/>
    <col min="6415" max="6415" width="13" style="5" customWidth="1"/>
    <col min="6416" max="6416" width="13.5" style="5" bestFit="1" customWidth="1"/>
    <col min="6417" max="6417" width="10.6640625" style="5" bestFit="1" customWidth="1"/>
    <col min="6418" max="6418" width="12" style="5" bestFit="1" customWidth="1"/>
    <col min="6419" max="6419" width="14.6640625" style="5" bestFit="1" customWidth="1"/>
    <col min="6420" max="6420" width="15.33203125" style="5" customWidth="1"/>
    <col min="6421" max="6421" width="12.33203125" style="5" customWidth="1"/>
    <col min="6422" max="6422" width="8" style="5" bestFit="1" customWidth="1"/>
    <col min="6423" max="6424" width="13" style="5" bestFit="1" customWidth="1"/>
    <col min="6425" max="6425" width="8.83203125" style="5" bestFit="1" customWidth="1"/>
    <col min="6426" max="6426" width="16" style="5" customWidth="1"/>
    <col min="6427" max="6427" width="11.33203125" style="5" customWidth="1"/>
    <col min="6428" max="6428" width="13" style="5" bestFit="1" customWidth="1"/>
    <col min="6429" max="6429" width="14.5" style="5" customWidth="1"/>
    <col min="6430" max="6430" width="13" style="5" bestFit="1" customWidth="1"/>
    <col min="6431" max="6431" width="16" style="5" customWidth="1"/>
    <col min="6432" max="6432" width="11" style="5" bestFit="1" customWidth="1"/>
    <col min="6433" max="6433" width="12.1640625" style="5" bestFit="1" customWidth="1"/>
    <col min="6434" max="6434" width="13.6640625" style="5" bestFit="1" customWidth="1"/>
    <col min="6435" max="6624" width="10.6640625" style="5"/>
    <col min="6625" max="6625" width="3.1640625" style="5" bestFit="1" customWidth="1"/>
    <col min="6626" max="6626" width="17" style="5" bestFit="1" customWidth="1"/>
    <col min="6627" max="6627" width="17.6640625" style="5" customWidth="1"/>
    <col min="6628" max="6628" width="9.83203125" style="5" customWidth="1"/>
    <col min="6629" max="6629" width="10.83203125" style="5" customWidth="1"/>
    <col min="6630" max="6630" width="32.5" style="5" bestFit="1" customWidth="1"/>
    <col min="6631" max="6640" width="16" style="5" customWidth="1"/>
    <col min="6641" max="6641" width="14.1640625" style="5" bestFit="1" customWidth="1"/>
    <col min="6642" max="6642" width="13.5" style="5" bestFit="1" customWidth="1"/>
    <col min="6643" max="6643" width="15.5" style="5" bestFit="1" customWidth="1"/>
    <col min="6644" max="6644" width="13.5" style="5" bestFit="1" customWidth="1"/>
    <col min="6645" max="6645" width="14.6640625" style="5" customWidth="1"/>
    <col min="6646" max="6655" width="16" style="5" customWidth="1"/>
    <col min="6656" max="6656" width="13.83203125" style="5" customWidth="1"/>
    <col min="6657" max="6657" width="13.5" style="5" customWidth="1"/>
    <col min="6658" max="6658" width="12.6640625" style="5" customWidth="1"/>
    <col min="6659" max="6659" width="15.6640625" style="5" bestFit="1" customWidth="1"/>
    <col min="6660" max="6660" width="14.1640625" style="5" customWidth="1"/>
    <col min="6661" max="6661" width="15.83203125" style="5" bestFit="1" customWidth="1"/>
    <col min="6662" max="6662" width="13.83203125" style="5" bestFit="1" customWidth="1"/>
    <col min="6663" max="6663" width="12.83203125" style="5" customWidth="1"/>
    <col min="6664" max="6664" width="16" style="5" customWidth="1"/>
    <col min="6665" max="6665" width="11.5" style="5" bestFit="1" customWidth="1"/>
    <col min="6666" max="6666" width="14.83203125" style="5" bestFit="1" customWidth="1"/>
    <col min="6667" max="6667" width="13.83203125" style="5" bestFit="1" customWidth="1"/>
    <col min="6668" max="6668" width="13.83203125" style="5" customWidth="1"/>
    <col min="6669" max="6669" width="13.83203125" style="5" bestFit="1" customWidth="1"/>
    <col min="6670" max="6670" width="16" style="5" customWidth="1"/>
    <col min="6671" max="6671" width="13" style="5" customWidth="1"/>
    <col min="6672" max="6672" width="13.5" style="5" bestFit="1" customWidth="1"/>
    <col min="6673" max="6673" width="10.6640625" style="5" bestFit="1" customWidth="1"/>
    <col min="6674" max="6674" width="12" style="5" bestFit="1" customWidth="1"/>
    <col min="6675" max="6675" width="14.6640625" style="5" bestFit="1" customWidth="1"/>
    <col min="6676" max="6676" width="15.33203125" style="5" customWidth="1"/>
    <col min="6677" max="6677" width="12.33203125" style="5" customWidth="1"/>
    <col min="6678" max="6678" width="8" style="5" bestFit="1" customWidth="1"/>
    <col min="6679" max="6680" width="13" style="5" bestFit="1" customWidth="1"/>
    <col min="6681" max="6681" width="8.83203125" style="5" bestFit="1" customWidth="1"/>
    <col min="6682" max="6682" width="16" style="5" customWidth="1"/>
    <col min="6683" max="6683" width="11.33203125" style="5" customWidth="1"/>
    <col min="6684" max="6684" width="13" style="5" bestFit="1" customWidth="1"/>
    <col min="6685" max="6685" width="14.5" style="5" customWidth="1"/>
    <col min="6686" max="6686" width="13" style="5" bestFit="1" customWidth="1"/>
    <col min="6687" max="6687" width="16" style="5" customWidth="1"/>
    <col min="6688" max="6688" width="11" style="5" bestFit="1" customWidth="1"/>
    <col min="6689" max="6689" width="12.1640625" style="5" bestFit="1" customWidth="1"/>
    <col min="6690" max="6690" width="13.6640625" style="5" bestFit="1" customWidth="1"/>
    <col min="6691" max="6880" width="10.6640625" style="5"/>
    <col min="6881" max="6881" width="3.1640625" style="5" bestFit="1" customWidth="1"/>
    <col min="6882" max="6882" width="17" style="5" bestFit="1" customWidth="1"/>
    <col min="6883" max="6883" width="17.6640625" style="5" customWidth="1"/>
    <col min="6884" max="6884" width="9.83203125" style="5" customWidth="1"/>
    <col min="6885" max="6885" width="10.83203125" style="5" customWidth="1"/>
    <col min="6886" max="6886" width="32.5" style="5" bestFit="1" customWidth="1"/>
    <col min="6887" max="6896" width="16" style="5" customWidth="1"/>
    <col min="6897" max="6897" width="14.1640625" style="5" bestFit="1" customWidth="1"/>
    <col min="6898" max="6898" width="13.5" style="5" bestFit="1" customWidth="1"/>
    <col min="6899" max="6899" width="15.5" style="5" bestFit="1" customWidth="1"/>
    <col min="6900" max="6900" width="13.5" style="5" bestFit="1" customWidth="1"/>
    <col min="6901" max="6901" width="14.6640625" style="5" customWidth="1"/>
    <col min="6902" max="6911" width="16" style="5" customWidth="1"/>
    <col min="6912" max="6912" width="13.83203125" style="5" customWidth="1"/>
    <col min="6913" max="6913" width="13.5" style="5" customWidth="1"/>
    <col min="6914" max="6914" width="12.6640625" style="5" customWidth="1"/>
    <col min="6915" max="6915" width="15.6640625" style="5" bestFit="1" customWidth="1"/>
    <col min="6916" max="6916" width="14.1640625" style="5" customWidth="1"/>
    <col min="6917" max="6917" width="15.83203125" style="5" bestFit="1" customWidth="1"/>
    <col min="6918" max="6918" width="13.83203125" style="5" bestFit="1" customWidth="1"/>
    <col min="6919" max="6919" width="12.83203125" style="5" customWidth="1"/>
    <col min="6920" max="6920" width="16" style="5" customWidth="1"/>
    <col min="6921" max="6921" width="11.5" style="5" bestFit="1" customWidth="1"/>
    <col min="6922" max="6922" width="14.83203125" style="5" bestFit="1" customWidth="1"/>
    <col min="6923" max="6923" width="13.83203125" style="5" bestFit="1" customWidth="1"/>
    <col min="6924" max="6924" width="13.83203125" style="5" customWidth="1"/>
    <col min="6925" max="6925" width="13.83203125" style="5" bestFit="1" customWidth="1"/>
    <col min="6926" max="6926" width="16" style="5" customWidth="1"/>
    <col min="6927" max="6927" width="13" style="5" customWidth="1"/>
    <col min="6928" max="6928" width="13.5" style="5" bestFit="1" customWidth="1"/>
    <col min="6929" max="6929" width="10.6640625" style="5" bestFit="1" customWidth="1"/>
    <col min="6930" max="6930" width="12" style="5" bestFit="1" customWidth="1"/>
    <col min="6931" max="6931" width="14.6640625" style="5" bestFit="1" customWidth="1"/>
    <col min="6932" max="6932" width="15.33203125" style="5" customWidth="1"/>
    <col min="6933" max="6933" width="12.33203125" style="5" customWidth="1"/>
    <col min="6934" max="6934" width="8" style="5" bestFit="1" customWidth="1"/>
    <col min="6935" max="6936" width="13" style="5" bestFit="1" customWidth="1"/>
    <col min="6937" max="6937" width="8.83203125" style="5" bestFit="1" customWidth="1"/>
    <col min="6938" max="6938" width="16" style="5" customWidth="1"/>
    <col min="6939" max="6939" width="11.33203125" style="5" customWidth="1"/>
    <col min="6940" max="6940" width="13" style="5" bestFit="1" customWidth="1"/>
    <col min="6941" max="6941" width="14.5" style="5" customWidth="1"/>
    <col min="6942" max="6942" width="13" style="5" bestFit="1" customWidth="1"/>
    <col min="6943" max="6943" width="16" style="5" customWidth="1"/>
    <col min="6944" max="6944" width="11" style="5" bestFit="1" customWidth="1"/>
    <col min="6945" max="6945" width="12.1640625" style="5" bestFit="1" customWidth="1"/>
    <col min="6946" max="6946" width="13.6640625" style="5" bestFit="1" customWidth="1"/>
    <col min="6947" max="7136" width="10.6640625" style="5"/>
    <col min="7137" max="7137" width="3.1640625" style="5" bestFit="1" customWidth="1"/>
    <col min="7138" max="7138" width="17" style="5" bestFit="1" customWidth="1"/>
    <col min="7139" max="7139" width="17.6640625" style="5" customWidth="1"/>
    <col min="7140" max="7140" width="9.83203125" style="5" customWidth="1"/>
    <col min="7141" max="7141" width="10.83203125" style="5" customWidth="1"/>
    <col min="7142" max="7142" width="32.5" style="5" bestFit="1" customWidth="1"/>
    <col min="7143" max="7152" width="16" style="5" customWidth="1"/>
    <col min="7153" max="7153" width="14.1640625" style="5" bestFit="1" customWidth="1"/>
    <col min="7154" max="7154" width="13.5" style="5" bestFit="1" customWidth="1"/>
    <col min="7155" max="7155" width="15.5" style="5" bestFit="1" customWidth="1"/>
    <col min="7156" max="7156" width="13.5" style="5" bestFit="1" customWidth="1"/>
    <col min="7157" max="7157" width="14.6640625" style="5" customWidth="1"/>
    <col min="7158" max="7167" width="16" style="5" customWidth="1"/>
    <col min="7168" max="7168" width="13.83203125" style="5" customWidth="1"/>
    <col min="7169" max="7169" width="13.5" style="5" customWidth="1"/>
    <col min="7170" max="7170" width="12.6640625" style="5" customWidth="1"/>
    <col min="7171" max="7171" width="15.6640625" style="5" bestFit="1" customWidth="1"/>
    <col min="7172" max="7172" width="14.1640625" style="5" customWidth="1"/>
    <col min="7173" max="7173" width="15.83203125" style="5" bestFit="1" customWidth="1"/>
    <col min="7174" max="7174" width="13.83203125" style="5" bestFit="1" customWidth="1"/>
    <col min="7175" max="7175" width="12.83203125" style="5" customWidth="1"/>
    <col min="7176" max="7176" width="16" style="5" customWidth="1"/>
    <col min="7177" max="7177" width="11.5" style="5" bestFit="1" customWidth="1"/>
    <col min="7178" max="7178" width="14.83203125" style="5" bestFit="1" customWidth="1"/>
    <col min="7179" max="7179" width="13.83203125" style="5" bestFit="1" customWidth="1"/>
    <col min="7180" max="7180" width="13.83203125" style="5" customWidth="1"/>
    <col min="7181" max="7181" width="13.83203125" style="5" bestFit="1" customWidth="1"/>
    <col min="7182" max="7182" width="16" style="5" customWidth="1"/>
    <col min="7183" max="7183" width="13" style="5" customWidth="1"/>
    <col min="7184" max="7184" width="13.5" style="5" bestFit="1" customWidth="1"/>
    <col min="7185" max="7185" width="10.6640625" style="5" bestFit="1" customWidth="1"/>
    <col min="7186" max="7186" width="12" style="5" bestFit="1" customWidth="1"/>
    <col min="7187" max="7187" width="14.6640625" style="5" bestFit="1" customWidth="1"/>
    <col min="7188" max="7188" width="15.33203125" style="5" customWidth="1"/>
    <col min="7189" max="7189" width="12.33203125" style="5" customWidth="1"/>
    <col min="7190" max="7190" width="8" style="5" bestFit="1" customWidth="1"/>
    <col min="7191" max="7192" width="13" style="5" bestFit="1" customWidth="1"/>
    <col min="7193" max="7193" width="8.83203125" style="5" bestFit="1" customWidth="1"/>
    <col min="7194" max="7194" width="16" style="5" customWidth="1"/>
    <col min="7195" max="7195" width="11.33203125" style="5" customWidth="1"/>
    <col min="7196" max="7196" width="13" style="5" bestFit="1" customWidth="1"/>
    <col min="7197" max="7197" width="14.5" style="5" customWidth="1"/>
    <col min="7198" max="7198" width="13" style="5" bestFit="1" customWidth="1"/>
    <col min="7199" max="7199" width="16" style="5" customWidth="1"/>
    <col min="7200" max="7200" width="11" style="5" bestFit="1" customWidth="1"/>
    <col min="7201" max="7201" width="12.1640625" style="5" bestFit="1" customWidth="1"/>
    <col min="7202" max="7202" width="13.6640625" style="5" bestFit="1" customWidth="1"/>
    <col min="7203" max="7392" width="10.6640625" style="5"/>
    <col min="7393" max="7393" width="3.1640625" style="5" bestFit="1" customWidth="1"/>
    <col min="7394" max="7394" width="17" style="5" bestFit="1" customWidth="1"/>
    <col min="7395" max="7395" width="17.6640625" style="5" customWidth="1"/>
    <col min="7396" max="7396" width="9.83203125" style="5" customWidth="1"/>
    <col min="7397" max="7397" width="10.83203125" style="5" customWidth="1"/>
    <col min="7398" max="7398" width="32.5" style="5" bestFit="1" customWidth="1"/>
    <col min="7399" max="7408" width="16" style="5" customWidth="1"/>
    <col min="7409" max="7409" width="14.1640625" style="5" bestFit="1" customWidth="1"/>
    <col min="7410" max="7410" width="13.5" style="5" bestFit="1" customWidth="1"/>
    <col min="7411" max="7411" width="15.5" style="5" bestFit="1" customWidth="1"/>
    <col min="7412" max="7412" width="13.5" style="5" bestFit="1" customWidth="1"/>
    <col min="7413" max="7413" width="14.6640625" style="5" customWidth="1"/>
    <col min="7414" max="7423" width="16" style="5" customWidth="1"/>
    <col min="7424" max="7424" width="13.83203125" style="5" customWidth="1"/>
    <col min="7425" max="7425" width="13.5" style="5" customWidth="1"/>
    <col min="7426" max="7426" width="12.6640625" style="5" customWidth="1"/>
    <col min="7427" max="7427" width="15.6640625" style="5" bestFit="1" customWidth="1"/>
    <col min="7428" max="7428" width="14.1640625" style="5" customWidth="1"/>
    <col min="7429" max="7429" width="15.83203125" style="5" bestFit="1" customWidth="1"/>
    <col min="7430" max="7430" width="13.83203125" style="5" bestFit="1" customWidth="1"/>
    <col min="7431" max="7431" width="12.83203125" style="5" customWidth="1"/>
    <col min="7432" max="7432" width="16" style="5" customWidth="1"/>
    <col min="7433" max="7433" width="11.5" style="5" bestFit="1" customWidth="1"/>
    <col min="7434" max="7434" width="14.83203125" style="5" bestFit="1" customWidth="1"/>
    <col min="7435" max="7435" width="13.83203125" style="5" bestFit="1" customWidth="1"/>
    <col min="7436" max="7436" width="13.83203125" style="5" customWidth="1"/>
    <col min="7437" max="7437" width="13.83203125" style="5" bestFit="1" customWidth="1"/>
    <col min="7438" max="7438" width="16" style="5" customWidth="1"/>
    <col min="7439" max="7439" width="13" style="5" customWidth="1"/>
    <col min="7440" max="7440" width="13.5" style="5" bestFit="1" customWidth="1"/>
    <col min="7441" max="7441" width="10.6640625" style="5" bestFit="1" customWidth="1"/>
    <col min="7442" max="7442" width="12" style="5" bestFit="1" customWidth="1"/>
    <col min="7443" max="7443" width="14.6640625" style="5" bestFit="1" customWidth="1"/>
    <col min="7444" max="7444" width="15.33203125" style="5" customWidth="1"/>
    <col min="7445" max="7445" width="12.33203125" style="5" customWidth="1"/>
    <col min="7446" max="7446" width="8" style="5" bestFit="1" customWidth="1"/>
    <col min="7447" max="7448" width="13" style="5" bestFit="1" customWidth="1"/>
    <col min="7449" max="7449" width="8.83203125" style="5" bestFit="1" customWidth="1"/>
    <col min="7450" max="7450" width="16" style="5" customWidth="1"/>
    <col min="7451" max="7451" width="11.33203125" style="5" customWidth="1"/>
    <col min="7452" max="7452" width="13" style="5" bestFit="1" customWidth="1"/>
    <col min="7453" max="7453" width="14.5" style="5" customWidth="1"/>
    <col min="7454" max="7454" width="13" style="5" bestFit="1" customWidth="1"/>
    <col min="7455" max="7455" width="16" style="5" customWidth="1"/>
    <col min="7456" max="7456" width="11" style="5" bestFit="1" customWidth="1"/>
    <col min="7457" max="7457" width="12.1640625" style="5" bestFit="1" customWidth="1"/>
    <col min="7458" max="7458" width="13.6640625" style="5" bestFit="1" customWidth="1"/>
    <col min="7459" max="7648" width="10.6640625" style="5"/>
    <col min="7649" max="7649" width="3.1640625" style="5" bestFit="1" customWidth="1"/>
    <col min="7650" max="7650" width="17" style="5" bestFit="1" customWidth="1"/>
    <col min="7651" max="7651" width="17.6640625" style="5" customWidth="1"/>
    <col min="7652" max="7652" width="9.83203125" style="5" customWidth="1"/>
    <col min="7653" max="7653" width="10.83203125" style="5" customWidth="1"/>
    <col min="7654" max="7654" width="32.5" style="5" bestFit="1" customWidth="1"/>
    <col min="7655" max="7664" width="16" style="5" customWidth="1"/>
    <col min="7665" max="7665" width="14.1640625" style="5" bestFit="1" customWidth="1"/>
    <col min="7666" max="7666" width="13.5" style="5" bestFit="1" customWidth="1"/>
    <col min="7667" max="7667" width="15.5" style="5" bestFit="1" customWidth="1"/>
    <col min="7668" max="7668" width="13.5" style="5" bestFit="1" customWidth="1"/>
    <col min="7669" max="7669" width="14.6640625" style="5" customWidth="1"/>
    <col min="7670" max="7679" width="16" style="5" customWidth="1"/>
    <col min="7680" max="7680" width="13.83203125" style="5" customWidth="1"/>
    <col min="7681" max="7681" width="13.5" style="5" customWidth="1"/>
    <col min="7682" max="7682" width="12.6640625" style="5" customWidth="1"/>
    <col min="7683" max="7683" width="15.6640625" style="5" bestFit="1" customWidth="1"/>
    <col min="7684" max="7684" width="14.1640625" style="5" customWidth="1"/>
    <col min="7685" max="7685" width="15.83203125" style="5" bestFit="1" customWidth="1"/>
    <col min="7686" max="7686" width="13.83203125" style="5" bestFit="1" customWidth="1"/>
    <col min="7687" max="7687" width="12.83203125" style="5" customWidth="1"/>
    <col min="7688" max="7688" width="16" style="5" customWidth="1"/>
    <col min="7689" max="7689" width="11.5" style="5" bestFit="1" customWidth="1"/>
    <col min="7690" max="7690" width="14.83203125" style="5" bestFit="1" customWidth="1"/>
    <col min="7691" max="7691" width="13.83203125" style="5" bestFit="1" customWidth="1"/>
    <col min="7692" max="7692" width="13.83203125" style="5" customWidth="1"/>
    <col min="7693" max="7693" width="13.83203125" style="5" bestFit="1" customWidth="1"/>
    <col min="7694" max="7694" width="16" style="5" customWidth="1"/>
    <col min="7695" max="7695" width="13" style="5" customWidth="1"/>
    <col min="7696" max="7696" width="13.5" style="5" bestFit="1" customWidth="1"/>
    <col min="7697" max="7697" width="10.6640625" style="5" bestFit="1" customWidth="1"/>
    <col min="7698" max="7698" width="12" style="5" bestFit="1" customWidth="1"/>
    <col min="7699" max="7699" width="14.6640625" style="5" bestFit="1" customWidth="1"/>
    <col min="7700" max="7700" width="15.33203125" style="5" customWidth="1"/>
    <col min="7701" max="7701" width="12.33203125" style="5" customWidth="1"/>
    <col min="7702" max="7702" width="8" style="5" bestFit="1" customWidth="1"/>
    <col min="7703" max="7704" width="13" style="5" bestFit="1" customWidth="1"/>
    <col min="7705" max="7705" width="8.83203125" style="5" bestFit="1" customWidth="1"/>
    <col min="7706" max="7706" width="16" style="5" customWidth="1"/>
    <col min="7707" max="7707" width="11.33203125" style="5" customWidth="1"/>
    <col min="7708" max="7708" width="13" style="5" bestFit="1" customWidth="1"/>
    <col min="7709" max="7709" width="14.5" style="5" customWidth="1"/>
    <col min="7710" max="7710" width="13" style="5" bestFit="1" customWidth="1"/>
    <col min="7711" max="7711" width="16" style="5" customWidth="1"/>
    <col min="7712" max="7712" width="11" style="5" bestFit="1" customWidth="1"/>
    <col min="7713" max="7713" width="12.1640625" style="5" bestFit="1" customWidth="1"/>
    <col min="7714" max="7714" width="13.6640625" style="5" bestFit="1" customWidth="1"/>
    <col min="7715" max="7904" width="10.6640625" style="5"/>
    <col min="7905" max="7905" width="3.1640625" style="5" bestFit="1" customWidth="1"/>
    <col min="7906" max="7906" width="17" style="5" bestFit="1" customWidth="1"/>
    <col min="7907" max="7907" width="17.6640625" style="5" customWidth="1"/>
    <col min="7908" max="7908" width="9.83203125" style="5" customWidth="1"/>
    <col min="7909" max="7909" width="10.83203125" style="5" customWidth="1"/>
    <col min="7910" max="7910" width="32.5" style="5" bestFit="1" customWidth="1"/>
    <col min="7911" max="7920" width="16" style="5" customWidth="1"/>
    <col min="7921" max="7921" width="14.1640625" style="5" bestFit="1" customWidth="1"/>
    <col min="7922" max="7922" width="13.5" style="5" bestFit="1" customWidth="1"/>
    <col min="7923" max="7923" width="15.5" style="5" bestFit="1" customWidth="1"/>
    <col min="7924" max="7924" width="13.5" style="5" bestFit="1" customWidth="1"/>
    <col min="7925" max="7925" width="14.6640625" style="5" customWidth="1"/>
    <col min="7926" max="7935" width="16" style="5" customWidth="1"/>
    <col min="7936" max="7936" width="13.83203125" style="5" customWidth="1"/>
    <col min="7937" max="7937" width="13.5" style="5" customWidth="1"/>
    <col min="7938" max="7938" width="12.6640625" style="5" customWidth="1"/>
    <col min="7939" max="7939" width="15.6640625" style="5" bestFit="1" customWidth="1"/>
    <col min="7940" max="7940" width="14.1640625" style="5" customWidth="1"/>
    <col min="7941" max="7941" width="15.83203125" style="5" bestFit="1" customWidth="1"/>
    <col min="7942" max="7942" width="13.83203125" style="5" bestFit="1" customWidth="1"/>
    <col min="7943" max="7943" width="12.83203125" style="5" customWidth="1"/>
    <col min="7944" max="7944" width="16" style="5" customWidth="1"/>
    <col min="7945" max="7945" width="11.5" style="5" bestFit="1" customWidth="1"/>
    <col min="7946" max="7946" width="14.83203125" style="5" bestFit="1" customWidth="1"/>
    <col min="7947" max="7947" width="13.83203125" style="5" bestFit="1" customWidth="1"/>
    <col min="7948" max="7948" width="13.83203125" style="5" customWidth="1"/>
    <col min="7949" max="7949" width="13.83203125" style="5" bestFit="1" customWidth="1"/>
    <col min="7950" max="7950" width="16" style="5" customWidth="1"/>
    <col min="7951" max="7951" width="13" style="5" customWidth="1"/>
    <col min="7952" max="7952" width="13.5" style="5" bestFit="1" customWidth="1"/>
    <col min="7953" max="7953" width="10.6640625" style="5" bestFit="1" customWidth="1"/>
    <col min="7954" max="7954" width="12" style="5" bestFit="1" customWidth="1"/>
    <col min="7955" max="7955" width="14.6640625" style="5" bestFit="1" customWidth="1"/>
    <col min="7956" max="7956" width="15.33203125" style="5" customWidth="1"/>
    <col min="7957" max="7957" width="12.33203125" style="5" customWidth="1"/>
    <col min="7958" max="7958" width="8" style="5" bestFit="1" customWidth="1"/>
    <col min="7959" max="7960" width="13" style="5" bestFit="1" customWidth="1"/>
    <col min="7961" max="7961" width="8.83203125" style="5" bestFit="1" customWidth="1"/>
    <col min="7962" max="7962" width="16" style="5" customWidth="1"/>
    <col min="7963" max="7963" width="11.33203125" style="5" customWidth="1"/>
    <col min="7964" max="7964" width="13" style="5" bestFit="1" customWidth="1"/>
    <col min="7965" max="7965" width="14.5" style="5" customWidth="1"/>
    <col min="7966" max="7966" width="13" style="5" bestFit="1" customWidth="1"/>
    <col min="7967" max="7967" width="16" style="5" customWidth="1"/>
    <col min="7968" max="7968" width="11" style="5" bestFit="1" customWidth="1"/>
    <col min="7969" max="7969" width="12.1640625" style="5" bestFit="1" customWidth="1"/>
    <col min="7970" max="7970" width="13.6640625" style="5" bestFit="1" customWidth="1"/>
    <col min="7971" max="8160" width="10.6640625" style="5"/>
    <col min="8161" max="8161" width="3.1640625" style="5" bestFit="1" customWidth="1"/>
    <col min="8162" max="8162" width="17" style="5" bestFit="1" customWidth="1"/>
    <col min="8163" max="8163" width="17.6640625" style="5" customWidth="1"/>
    <col min="8164" max="8164" width="9.83203125" style="5" customWidth="1"/>
    <col min="8165" max="8165" width="10.83203125" style="5" customWidth="1"/>
    <col min="8166" max="8166" width="32.5" style="5" bestFit="1" customWidth="1"/>
    <col min="8167" max="8176" width="16" style="5" customWidth="1"/>
    <col min="8177" max="8177" width="14.1640625" style="5" bestFit="1" customWidth="1"/>
    <col min="8178" max="8178" width="13.5" style="5" bestFit="1" customWidth="1"/>
    <col min="8179" max="8179" width="15.5" style="5" bestFit="1" customWidth="1"/>
    <col min="8180" max="8180" width="13.5" style="5" bestFit="1" customWidth="1"/>
    <col min="8181" max="8181" width="14.6640625" style="5" customWidth="1"/>
    <col min="8182" max="8191" width="16" style="5" customWidth="1"/>
    <col min="8192" max="8192" width="13.83203125" style="5" customWidth="1"/>
    <col min="8193" max="8193" width="13.5" style="5" customWidth="1"/>
    <col min="8194" max="8194" width="12.6640625" style="5" customWidth="1"/>
    <col min="8195" max="8195" width="15.6640625" style="5" bestFit="1" customWidth="1"/>
    <col min="8196" max="8196" width="14.1640625" style="5" customWidth="1"/>
    <col min="8197" max="8197" width="15.83203125" style="5" bestFit="1" customWidth="1"/>
    <col min="8198" max="8198" width="13.83203125" style="5" bestFit="1" customWidth="1"/>
    <col min="8199" max="8199" width="12.83203125" style="5" customWidth="1"/>
    <col min="8200" max="8200" width="16" style="5" customWidth="1"/>
    <col min="8201" max="8201" width="11.5" style="5" bestFit="1" customWidth="1"/>
    <col min="8202" max="8202" width="14.83203125" style="5" bestFit="1" customWidth="1"/>
    <col min="8203" max="8203" width="13.83203125" style="5" bestFit="1" customWidth="1"/>
    <col min="8204" max="8204" width="13.83203125" style="5" customWidth="1"/>
    <col min="8205" max="8205" width="13.83203125" style="5" bestFit="1" customWidth="1"/>
    <col min="8206" max="8206" width="16" style="5" customWidth="1"/>
    <col min="8207" max="8207" width="13" style="5" customWidth="1"/>
    <col min="8208" max="8208" width="13.5" style="5" bestFit="1" customWidth="1"/>
    <col min="8209" max="8209" width="10.6640625" style="5" bestFit="1" customWidth="1"/>
    <col min="8210" max="8210" width="12" style="5" bestFit="1" customWidth="1"/>
    <col min="8211" max="8211" width="14.6640625" style="5" bestFit="1" customWidth="1"/>
    <col min="8212" max="8212" width="15.33203125" style="5" customWidth="1"/>
    <col min="8213" max="8213" width="12.33203125" style="5" customWidth="1"/>
    <col min="8214" max="8214" width="8" style="5" bestFit="1" customWidth="1"/>
    <col min="8215" max="8216" width="13" style="5" bestFit="1" customWidth="1"/>
    <col min="8217" max="8217" width="8.83203125" style="5" bestFit="1" customWidth="1"/>
    <col min="8218" max="8218" width="16" style="5" customWidth="1"/>
    <col min="8219" max="8219" width="11.33203125" style="5" customWidth="1"/>
    <col min="8220" max="8220" width="13" style="5" bestFit="1" customWidth="1"/>
    <col min="8221" max="8221" width="14.5" style="5" customWidth="1"/>
    <col min="8222" max="8222" width="13" style="5" bestFit="1" customWidth="1"/>
    <col min="8223" max="8223" width="16" style="5" customWidth="1"/>
    <col min="8224" max="8224" width="11" style="5" bestFit="1" customWidth="1"/>
    <col min="8225" max="8225" width="12.1640625" style="5" bestFit="1" customWidth="1"/>
    <col min="8226" max="8226" width="13.6640625" style="5" bestFit="1" customWidth="1"/>
    <col min="8227" max="8416" width="10.6640625" style="5"/>
    <col min="8417" max="8417" width="3.1640625" style="5" bestFit="1" customWidth="1"/>
    <col min="8418" max="8418" width="17" style="5" bestFit="1" customWidth="1"/>
    <col min="8419" max="8419" width="17.6640625" style="5" customWidth="1"/>
    <col min="8420" max="8420" width="9.83203125" style="5" customWidth="1"/>
    <col min="8421" max="8421" width="10.83203125" style="5" customWidth="1"/>
    <col min="8422" max="8422" width="32.5" style="5" bestFit="1" customWidth="1"/>
    <col min="8423" max="8432" width="16" style="5" customWidth="1"/>
    <col min="8433" max="8433" width="14.1640625" style="5" bestFit="1" customWidth="1"/>
    <col min="8434" max="8434" width="13.5" style="5" bestFit="1" customWidth="1"/>
    <col min="8435" max="8435" width="15.5" style="5" bestFit="1" customWidth="1"/>
    <col min="8436" max="8436" width="13.5" style="5" bestFit="1" customWidth="1"/>
    <col min="8437" max="8437" width="14.6640625" style="5" customWidth="1"/>
    <col min="8438" max="8447" width="16" style="5" customWidth="1"/>
    <col min="8448" max="8448" width="13.83203125" style="5" customWidth="1"/>
    <col min="8449" max="8449" width="13.5" style="5" customWidth="1"/>
    <col min="8450" max="8450" width="12.6640625" style="5" customWidth="1"/>
    <col min="8451" max="8451" width="15.6640625" style="5" bestFit="1" customWidth="1"/>
    <col min="8452" max="8452" width="14.1640625" style="5" customWidth="1"/>
    <col min="8453" max="8453" width="15.83203125" style="5" bestFit="1" customWidth="1"/>
    <col min="8454" max="8454" width="13.83203125" style="5" bestFit="1" customWidth="1"/>
    <col min="8455" max="8455" width="12.83203125" style="5" customWidth="1"/>
    <col min="8456" max="8456" width="16" style="5" customWidth="1"/>
    <col min="8457" max="8457" width="11.5" style="5" bestFit="1" customWidth="1"/>
    <col min="8458" max="8458" width="14.83203125" style="5" bestFit="1" customWidth="1"/>
    <col min="8459" max="8459" width="13.83203125" style="5" bestFit="1" customWidth="1"/>
    <col min="8460" max="8460" width="13.83203125" style="5" customWidth="1"/>
    <col min="8461" max="8461" width="13.83203125" style="5" bestFit="1" customWidth="1"/>
    <col min="8462" max="8462" width="16" style="5" customWidth="1"/>
    <col min="8463" max="8463" width="13" style="5" customWidth="1"/>
    <col min="8464" max="8464" width="13.5" style="5" bestFit="1" customWidth="1"/>
    <col min="8465" max="8465" width="10.6640625" style="5" bestFit="1" customWidth="1"/>
    <col min="8466" max="8466" width="12" style="5" bestFit="1" customWidth="1"/>
    <col min="8467" max="8467" width="14.6640625" style="5" bestFit="1" customWidth="1"/>
    <col min="8468" max="8468" width="15.33203125" style="5" customWidth="1"/>
    <col min="8469" max="8469" width="12.33203125" style="5" customWidth="1"/>
    <col min="8470" max="8470" width="8" style="5" bestFit="1" customWidth="1"/>
    <col min="8471" max="8472" width="13" style="5" bestFit="1" customWidth="1"/>
    <col min="8473" max="8473" width="8.83203125" style="5" bestFit="1" customWidth="1"/>
    <col min="8474" max="8474" width="16" style="5" customWidth="1"/>
    <col min="8475" max="8475" width="11.33203125" style="5" customWidth="1"/>
    <col min="8476" max="8476" width="13" style="5" bestFit="1" customWidth="1"/>
    <col min="8477" max="8477" width="14.5" style="5" customWidth="1"/>
    <col min="8478" max="8478" width="13" style="5" bestFit="1" customWidth="1"/>
    <col min="8479" max="8479" width="16" style="5" customWidth="1"/>
    <col min="8480" max="8480" width="11" style="5" bestFit="1" customWidth="1"/>
    <col min="8481" max="8481" width="12.1640625" style="5" bestFit="1" customWidth="1"/>
    <col min="8482" max="8482" width="13.6640625" style="5" bestFit="1" customWidth="1"/>
    <col min="8483" max="8672" width="10.6640625" style="5"/>
    <col min="8673" max="8673" width="3.1640625" style="5" bestFit="1" customWidth="1"/>
    <col min="8674" max="8674" width="17" style="5" bestFit="1" customWidth="1"/>
    <col min="8675" max="8675" width="17.6640625" style="5" customWidth="1"/>
    <col min="8676" max="8676" width="9.83203125" style="5" customWidth="1"/>
    <col min="8677" max="8677" width="10.83203125" style="5" customWidth="1"/>
    <col min="8678" max="8678" width="32.5" style="5" bestFit="1" customWidth="1"/>
    <col min="8679" max="8688" width="16" style="5" customWidth="1"/>
    <col min="8689" max="8689" width="14.1640625" style="5" bestFit="1" customWidth="1"/>
    <col min="8690" max="8690" width="13.5" style="5" bestFit="1" customWidth="1"/>
    <col min="8691" max="8691" width="15.5" style="5" bestFit="1" customWidth="1"/>
    <col min="8692" max="8692" width="13.5" style="5" bestFit="1" customWidth="1"/>
    <col min="8693" max="8693" width="14.6640625" style="5" customWidth="1"/>
    <col min="8694" max="8703" width="16" style="5" customWidth="1"/>
    <col min="8704" max="8704" width="13.83203125" style="5" customWidth="1"/>
    <col min="8705" max="8705" width="13.5" style="5" customWidth="1"/>
    <col min="8706" max="8706" width="12.6640625" style="5" customWidth="1"/>
    <col min="8707" max="8707" width="15.6640625" style="5" bestFit="1" customWidth="1"/>
    <col min="8708" max="8708" width="14.1640625" style="5" customWidth="1"/>
    <col min="8709" max="8709" width="15.83203125" style="5" bestFit="1" customWidth="1"/>
    <col min="8710" max="8710" width="13.83203125" style="5" bestFit="1" customWidth="1"/>
    <col min="8711" max="8711" width="12.83203125" style="5" customWidth="1"/>
    <col min="8712" max="8712" width="16" style="5" customWidth="1"/>
    <col min="8713" max="8713" width="11.5" style="5" bestFit="1" customWidth="1"/>
    <col min="8714" max="8714" width="14.83203125" style="5" bestFit="1" customWidth="1"/>
    <col min="8715" max="8715" width="13.83203125" style="5" bestFit="1" customWidth="1"/>
    <col min="8716" max="8716" width="13.83203125" style="5" customWidth="1"/>
    <col min="8717" max="8717" width="13.83203125" style="5" bestFit="1" customWidth="1"/>
    <col min="8718" max="8718" width="16" style="5" customWidth="1"/>
    <col min="8719" max="8719" width="13" style="5" customWidth="1"/>
    <col min="8720" max="8720" width="13.5" style="5" bestFit="1" customWidth="1"/>
    <col min="8721" max="8721" width="10.6640625" style="5" bestFit="1" customWidth="1"/>
    <col min="8722" max="8722" width="12" style="5" bestFit="1" customWidth="1"/>
    <col min="8723" max="8723" width="14.6640625" style="5" bestFit="1" customWidth="1"/>
    <col min="8724" max="8724" width="15.33203125" style="5" customWidth="1"/>
    <col min="8725" max="8725" width="12.33203125" style="5" customWidth="1"/>
    <col min="8726" max="8726" width="8" style="5" bestFit="1" customWidth="1"/>
    <col min="8727" max="8728" width="13" style="5" bestFit="1" customWidth="1"/>
    <col min="8729" max="8729" width="8.83203125" style="5" bestFit="1" customWidth="1"/>
    <col min="8730" max="8730" width="16" style="5" customWidth="1"/>
    <col min="8731" max="8731" width="11.33203125" style="5" customWidth="1"/>
    <col min="8732" max="8732" width="13" style="5" bestFit="1" customWidth="1"/>
    <col min="8733" max="8733" width="14.5" style="5" customWidth="1"/>
    <col min="8734" max="8734" width="13" style="5" bestFit="1" customWidth="1"/>
    <col min="8735" max="8735" width="16" style="5" customWidth="1"/>
    <col min="8736" max="8736" width="11" style="5" bestFit="1" customWidth="1"/>
    <col min="8737" max="8737" width="12.1640625" style="5" bestFit="1" customWidth="1"/>
    <col min="8738" max="8738" width="13.6640625" style="5" bestFit="1" customWidth="1"/>
    <col min="8739" max="8928" width="10.6640625" style="5"/>
    <col min="8929" max="8929" width="3.1640625" style="5" bestFit="1" customWidth="1"/>
    <col min="8930" max="8930" width="17" style="5" bestFit="1" customWidth="1"/>
    <col min="8931" max="8931" width="17.6640625" style="5" customWidth="1"/>
    <col min="8932" max="8932" width="9.83203125" style="5" customWidth="1"/>
    <col min="8933" max="8933" width="10.83203125" style="5" customWidth="1"/>
    <col min="8934" max="8934" width="32.5" style="5" bestFit="1" customWidth="1"/>
    <col min="8935" max="8944" width="16" style="5" customWidth="1"/>
    <col min="8945" max="8945" width="14.1640625" style="5" bestFit="1" customWidth="1"/>
    <col min="8946" max="8946" width="13.5" style="5" bestFit="1" customWidth="1"/>
    <col min="8947" max="8947" width="15.5" style="5" bestFit="1" customWidth="1"/>
    <col min="8948" max="8948" width="13.5" style="5" bestFit="1" customWidth="1"/>
    <col min="8949" max="8949" width="14.6640625" style="5" customWidth="1"/>
    <col min="8950" max="8959" width="16" style="5" customWidth="1"/>
    <col min="8960" max="8960" width="13.83203125" style="5" customWidth="1"/>
    <col min="8961" max="8961" width="13.5" style="5" customWidth="1"/>
    <col min="8962" max="8962" width="12.6640625" style="5" customWidth="1"/>
    <col min="8963" max="8963" width="15.6640625" style="5" bestFit="1" customWidth="1"/>
    <col min="8964" max="8964" width="14.1640625" style="5" customWidth="1"/>
    <col min="8965" max="8965" width="15.83203125" style="5" bestFit="1" customWidth="1"/>
    <col min="8966" max="8966" width="13.83203125" style="5" bestFit="1" customWidth="1"/>
    <col min="8967" max="8967" width="12.83203125" style="5" customWidth="1"/>
    <col min="8968" max="8968" width="16" style="5" customWidth="1"/>
    <col min="8969" max="8969" width="11.5" style="5" bestFit="1" customWidth="1"/>
    <col min="8970" max="8970" width="14.83203125" style="5" bestFit="1" customWidth="1"/>
    <col min="8971" max="8971" width="13.83203125" style="5" bestFit="1" customWidth="1"/>
    <col min="8972" max="8972" width="13.83203125" style="5" customWidth="1"/>
    <col min="8973" max="8973" width="13.83203125" style="5" bestFit="1" customWidth="1"/>
    <col min="8974" max="8974" width="16" style="5" customWidth="1"/>
    <col min="8975" max="8975" width="13" style="5" customWidth="1"/>
    <col min="8976" max="8976" width="13.5" style="5" bestFit="1" customWidth="1"/>
    <col min="8977" max="8977" width="10.6640625" style="5" bestFit="1" customWidth="1"/>
    <col min="8978" max="8978" width="12" style="5" bestFit="1" customWidth="1"/>
    <col min="8979" max="8979" width="14.6640625" style="5" bestFit="1" customWidth="1"/>
    <col min="8980" max="8980" width="15.33203125" style="5" customWidth="1"/>
    <col min="8981" max="8981" width="12.33203125" style="5" customWidth="1"/>
    <col min="8982" max="8982" width="8" style="5" bestFit="1" customWidth="1"/>
    <col min="8983" max="8984" width="13" style="5" bestFit="1" customWidth="1"/>
    <col min="8985" max="8985" width="8.83203125" style="5" bestFit="1" customWidth="1"/>
    <col min="8986" max="8986" width="16" style="5" customWidth="1"/>
    <col min="8987" max="8987" width="11.33203125" style="5" customWidth="1"/>
    <col min="8988" max="8988" width="13" style="5" bestFit="1" customWidth="1"/>
    <col min="8989" max="8989" width="14.5" style="5" customWidth="1"/>
    <col min="8990" max="8990" width="13" style="5" bestFit="1" customWidth="1"/>
    <col min="8991" max="8991" width="16" style="5" customWidth="1"/>
    <col min="8992" max="8992" width="11" style="5" bestFit="1" customWidth="1"/>
    <col min="8993" max="8993" width="12.1640625" style="5" bestFit="1" customWidth="1"/>
    <col min="8994" max="8994" width="13.6640625" style="5" bestFit="1" customWidth="1"/>
    <col min="8995" max="9184" width="10.6640625" style="5"/>
    <col min="9185" max="9185" width="3.1640625" style="5" bestFit="1" customWidth="1"/>
    <col min="9186" max="9186" width="17" style="5" bestFit="1" customWidth="1"/>
    <col min="9187" max="9187" width="17.6640625" style="5" customWidth="1"/>
    <col min="9188" max="9188" width="9.83203125" style="5" customWidth="1"/>
    <col min="9189" max="9189" width="10.83203125" style="5" customWidth="1"/>
    <col min="9190" max="9190" width="32.5" style="5" bestFit="1" customWidth="1"/>
    <col min="9191" max="9200" width="16" style="5" customWidth="1"/>
    <col min="9201" max="9201" width="14.1640625" style="5" bestFit="1" customWidth="1"/>
    <col min="9202" max="9202" width="13.5" style="5" bestFit="1" customWidth="1"/>
    <col min="9203" max="9203" width="15.5" style="5" bestFit="1" customWidth="1"/>
    <col min="9204" max="9204" width="13.5" style="5" bestFit="1" customWidth="1"/>
    <col min="9205" max="9205" width="14.6640625" style="5" customWidth="1"/>
    <col min="9206" max="9215" width="16" style="5" customWidth="1"/>
    <col min="9216" max="9216" width="13.83203125" style="5" customWidth="1"/>
    <col min="9217" max="9217" width="13.5" style="5" customWidth="1"/>
    <col min="9218" max="9218" width="12.6640625" style="5" customWidth="1"/>
    <col min="9219" max="9219" width="15.6640625" style="5" bestFit="1" customWidth="1"/>
    <col min="9220" max="9220" width="14.1640625" style="5" customWidth="1"/>
    <col min="9221" max="9221" width="15.83203125" style="5" bestFit="1" customWidth="1"/>
    <col min="9222" max="9222" width="13.83203125" style="5" bestFit="1" customWidth="1"/>
    <col min="9223" max="9223" width="12.83203125" style="5" customWidth="1"/>
    <col min="9224" max="9224" width="16" style="5" customWidth="1"/>
    <col min="9225" max="9225" width="11.5" style="5" bestFit="1" customWidth="1"/>
    <col min="9226" max="9226" width="14.83203125" style="5" bestFit="1" customWidth="1"/>
    <col min="9227" max="9227" width="13.83203125" style="5" bestFit="1" customWidth="1"/>
    <col min="9228" max="9228" width="13.83203125" style="5" customWidth="1"/>
    <col min="9229" max="9229" width="13.83203125" style="5" bestFit="1" customWidth="1"/>
    <col min="9230" max="9230" width="16" style="5" customWidth="1"/>
    <col min="9231" max="9231" width="13" style="5" customWidth="1"/>
    <col min="9232" max="9232" width="13.5" style="5" bestFit="1" customWidth="1"/>
    <col min="9233" max="9233" width="10.6640625" style="5" bestFit="1" customWidth="1"/>
    <col min="9234" max="9234" width="12" style="5" bestFit="1" customWidth="1"/>
    <col min="9235" max="9235" width="14.6640625" style="5" bestFit="1" customWidth="1"/>
    <col min="9236" max="9236" width="15.33203125" style="5" customWidth="1"/>
    <col min="9237" max="9237" width="12.33203125" style="5" customWidth="1"/>
    <col min="9238" max="9238" width="8" style="5" bestFit="1" customWidth="1"/>
    <col min="9239" max="9240" width="13" style="5" bestFit="1" customWidth="1"/>
    <col min="9241" max="9241" width="8.83203125" style="5" bestFit="1" customWidth="1"/>
    <col min="9242" max="9242" width="16" style="5" customWidth="1"/>
    <col min="9243" max="9243" width="11.33203125" style="5" customWidth="1"/>
    <col min="9244" max="9244" width="13" style="5" bestFit="1" customWidth="1"/>
    <col min="9245" max="9245" width="14.5" style="5" customWidth="1"/>
    <col min="9246" max="9246" width="13" style="5" bestFit="1" customWidth="1"/>
    <col min="9247" max="9247" width="16" style="5" customWidth="1"/>
    <col min="9248" max="9248" width="11" style="5" bestFit="1" customWidth="1"/>
    <col min="9249" max="9249" width="12.1640625" style="5" bestFit="1" customWidth="1"/>
    <col min="9250" max="9250" width="13.6640625" style="5" bestFit="1" customWidth="1"/>
    <col min="9251" max="9440" width="10.6640625" style="5"/>
    <col min="9441" max="9441" width="3.1640625" style="5" bestFit="1" customWidth="1"/>
    <col min="9442" max="9442" width="17" style="5" bestFit="1" customWidth="1"/>
    <col min="9443" max="9443" width="17.6640625" style="5" customWidth="1"/>
    <col min="9444" max="9444" width="9.83203125" style="5" customWidth="1"/>
    <col min="9445" max="9445" width="10.83203125" style="5" customWidth="1"/>
    <col min="9446" max="9446" width="32.5" style="5" bestFit="1" customWidth="1"/>
    <col min="9447" max="9456" width="16" style="5" customWidth="1"/>
    <col min="9457" max="9457" width="14.1640625" style="5" bestFit="1" customWidth="1"/>
    <col min="9458" max="9458" width="13.5" style="5" bestFit="1" customWidth="1"/>
    <col min="9459" max="9459" width="15.5" style="5" bestFit="1" customWidth="1"/>
    <col min="9460" max="9460" width="13.5" style="5" bestFit="1" customWidth="1"/>
    <col min="9461" max="9461" width="14.6640625" style="5" customWidth="1"/>
    <col min="9462" max="9471" width="16" style="5" customWidth="1"/>
    <col min="9472" max="9472" width="13.83203125" style="5" customWidth="1"/>
    <col min="9473" max="9473" width="13.5" style="5" customWidth="1"/>
    <col min="9474" max="9474" width="12.6640625" style="5" customWidth="1"/>
    <col min="9475" max="9475" width="15.6640625" style="5" bestFit="1" customWidth="1"/>
    <col min="9476" max="9476" width="14.1640625" style="5" customWidth="1"/>
    <col min="9477" max="9477" width="15.83203125" style="5" bestFit="1" customWidth="1"/>
    <col min="9478" max="9478" width="13.83203125" style="5" bestFit="1" customWidth="1"/>
    <col min="9479" max="9479" width="12.83203125" style="5" customWidth="1"/>
    <col min="9480" max="9480" width="16" style="5" customWidth="1"/>
    <col min="9481" max="9481" width="11.5" style="5" bestFit="1" customWidth="1"/>
    <col min="9482" max="9482" width="14.83203125" style="5" bestFit="1" customWidth="1"/>
    <col min="9483" max="9483" width="13.83203125" style="5" bestFit="1" customWidth="1"/>
    <col min="9484" max="9484" width="13.83203125" style="5" customWidth="1"/>
    <col min="9485" max="9485" width="13.83203125" style="5" bestFit="1" customWidth="1"/>
    <col min="9486" max="9486" width="16" style="5" customWidth="1"/>
    <col min="9487" max="9487" width="13" style="5" customWidth="1"/>
    <col min="9488" max="9488" width="13.5" style="5" bestFit="1" customWidth="1"/>
    <col min="9489" max="9489" width="10.6640625" style="5" bestFit="1" customWidth="1"/>
    <col min="9490" max="9490" width="12" style="5" bestFit="1" customWidth="1"/>
    <col min="9491" max="9491" width="14.6640625" style="5" bestFit="1" customWidth="1"/>
    <col min="9492" max="9492" width="15.33203125" style="5" customWidth="1"/>
    <col min="9493" max="9493" width="12.33203125" style="5" customWidth="1"/>
    <col min="9494" max="9494" width="8" style="5" bestFit="1" customWidth="1"/>
    <col min="9495" max="9496" width="13" style="5" bestFit="1" customWidth="1"/>
    <col min="9497" max="9497" width="8.83203125" style="5" bestFit="1" customWidth="1"/>
    <col min="9498" max="9498" width="16" style="5" customWidth="1"/>
    <col min="9499" max="9499" width="11.33203125" style="5" customWidth="1"/>
    <col min="9500" max="9500" width="13" style="5" bestFit="1" customWidth="1"/>
    <col min="9501" max="9501" width="14.5" style="5" customWidth="1"/>
    <col min="9502" max="9502" width="13" style="5" bestFit="1" customWidth="1"/>
    <col min="9503" max="9503" width="16" style="5" customWidth="1"/>
    <col min="9504" max="9504" width="11" style="5" bestFit="1" customWidth="1"/>
    <col min="9505" max="9505" width="12.1640625" style="5" bestFit="1" customWidth="1"/>
    <col min="9506" max="9506" width="13.6640625" style="5" bestFit="1" customWidth="1"/>
    <col min="9507" max="9696" width="10.6640625" style="5"/>
    <col min="9697" max="9697" width="3.1640625" style="5" bestFit="1" customWidth="1"/>
    <col min="9698" max="9698" width="17" style="5" bestFit="1" customWidth="1"/>
    <col min="9699" max="9699" width="17.6640625" style="5" customWidth="1"/>
    <col min="9700" max="9700" width="9.83203125" style="5" customWidth="1"/>
    <col min="9701" max="9701" width="10.83203125" style="5" customWidth="1"/>
    <col min="9702" max="9702" width="32.5" style="5" bestFit="1" customWidth="1"/>
    <col min="9703" max="9712" width="16" style="5" customWidth="1"/>
    <col min="9713" max="9713" width="14.1640625" style="5" bestFit="1" customWidth="1"/>
    <col min="9714" max="9714" width="13.5" style="5" bestFit="1" customWidth="1"/>
    <col min="9715" max="9715" width="15.5" style="5" bestFit="1" customWidth="1"/>
    <col min="9716" max="9716" width="13.5" style="5" bestFit="1" customWidth="1"/>
    <col min="9717" max="9717" width="14.6640625" style="5" customWidth="1"/>
    <col min="9718" max="9727" width="16" style="5" customWidth="1"/>
    <col min="9728" max="9728" width="13.83203125" style="5" customWidth="1"/>
    <col min="9729" max="9729" width="13.5" style="5" customWidth="1"/>
    <col min="9730" max="9730" width="12.6640625" style="5" customWidth="1"/>
    <col min="9731" max="9731" width="15.6640625" style="5" bestFit="1" customWidth="1"/>
    <col min="9732" max="9732" width="14.1640625" style="5" customWidth="1"/>
    <col min="9733" max="9733" width="15.83203125" style="5" bestFit="1" customWidth="1"/>
    <col min="9734" max="9734" width="13.83203125" style="5" bestFit="1" customWidth="1"/>
    <col min="9735" max="9735" width="12.83203125" style="5" customWidth="1"/>
    <col min="9736" max="9736" width="16" style="5" customWidth="1"/>
    <col min="9737" max="9737" width="11.5" style="5" bestFit="1" customWidth="1"/>
    <col min="9738" max="9738" width="14.83203125" style="5" bestFit="1" customWidth="1"/>
    <col min="9739" max="9739" width="13.83203125" style="5" bestFit="1" customWidth="1"/>
    <col min="9740" max="9740" width="13.83203125" style="5" customWidth="1"/>
    <col min="9741" max="9741" width="13.83203125" style="5" bestFit="1" customWidth="1"/>
    <col min="9742" max="9742" width="16" style="5" customWidth="1"/>
    <col min="9743" max="9743" width="13" style="5" customWidth="1"/>
    <col min="9744" max="9744" width="13.5" style="5" bestFit="1" customWidth="1"/>
    <col min="9745" max="9745" width="10.6640625" style="5" bestFit="1" customWidth="1"/>
    <col min="9746" max="9746" width="12" style="5" bestFit="1" customWidth="1"/>
    <col min="9747" max="9747" width="14.6640625" style="5" bestFit="1" customWidth="1"/>
    <col min="9748" max="9748" width="15.33203125" style="5" customWidth="1"/>
    <col min="9749" max="9749" width="12.33203125" style="5" customWidth="1"/>
    <col min="9750" max="9750" width="8" style="5" bestFit="1" customWidth="1"/>
    <col min="9751" max="9752" width="13" style="5" bestFit="1" customWidth="1"/>
    <col min="9753" max="9753" width="8.83203125" style="5" bestFit="1" customWidth="1"/>
    <col min="9754" max="9754" width="16" style="5" customWidth="1"/>
    <col min="9755" max="9755" width="11.33203125" style="5" customWidth="1"/>
    <col min="9756" max="9756" width="13" style="5" bestFit="1" customWidth="1"/>
    <col min="9757" max="9757" width="14.5" style="5" customWidth="1"/>
    <col min="9758" max="9758" width="13" style="5" bestFit="1" customWidth="1"/>
    <col min="9759" max="9759" width="16" style="5" customWidth="1"/>
    <col min="9760" max="9760" width="11" style="5" bestFit="1" customWidth="1"/>
    <col min="9761" max="9761" width="12.1640625" style="5" bestFit="1" customWidth="1"/>
    <col min="9762" max="9762" width="13.6640625" style="5" bestFit="1" customWidth="1"/>
    <col min="9763" max="9952" width="10.6640625" style="5"/>
    <col min="9953" max="9953" width="3.1640625" style="5" bestFit="1" customWidth="1"/>
    <col min="9954" max="9954" width="17" style="5" bestFit="1" customWidth="1"/>
    <col min="9955" max="9955" width="17.6640625" style="5" customWidth="1"/>
    <col min="9956" max="9956" width="9.83203125" style="5" customWidth="1"/>
    <col min="9957" max="9957" width="10.83203125" style="5" customWidth="1"/>
    <col min="9958" max="9958" width="32.5" style="5" bestFit="1" customWidth="1"/>
    <col min="9959" max="9968" width="16" style="5" customWidth="1"/>
    <col min="9969" max="9969" width="14.1640625" style="5" bestFit="1" customWidth="1"/>
    <col min="9970" max="9970" width="13.5" style="5" bestFit="1" customWidth="1"/>
    <col min="9971" max="9971" width="15.5" style="5" bestFit="1" customWidth="1"/>
    <col min="9972" max="9972" width="13.5" style="5" bestFit="1" customWidth="1"/>
    <col min="9973" max="9973" width="14.6640625" style="5" customWidth="1"/>
    <col min="9974" max="9983" width="16" style="5" customWidth="1"/>
    <col min="9984" max="9984" width="13.83203125" style="5" customWidth="1"/>
    <col min="9985" max="9985" width="13.5" style="5" customWidth="1"/>
    <col min="9986" max="9986" width="12.6640625" style="5" customWidth="1"/>
    <col min="9987" max="9987" width="15.6640625" style="5" bestFit="1" customWidth="1"/>
    <col min="9988" max="9988" width="14.1640625" style="5" customWidth="1"/>
    <col min="9989" max="9989" width="15.83203125" style="5" bestFit="1" customWidth="1"/>
    <col min="9990" max="9990" width="13.83203125" style="5" bestFit="1" customWidth="1"/>
    <col min="9991" max="9991" width="12.83203125" style="5" customWidth="1"/>
    <col min="9992" max="9992" width="16" style="5" customWidth="1"/>
    <col min="9993" max="9993" width="11.5" style="5" bestFit="1" customWidth="1"/>
    <col min="9994" max="9994" width="14.83203125" style="5" bestFit="1" customWidth="1"/>
    <col min="9995" max="9995" width="13.83203125" style="5" bestFit="1" customWidth="1"/>
    <col min="9996" max="9996" width="13.83203125" style="5" customWidth="1"/>
    <col min="9997" max="9997" width="13.83203125" style="5" bestFit="1" customWidth="1"/>
    <col min="9998" max="9998" width="16" style="5" customWidth="1"/>
    <col min="9999" max="9999" width="13" style="5" customWidth="1"/>
    <col min="10000" max="10000" width="13.5" style="5" bestFit="1" customWidth="1"/>
    <col min="10001" max="10001" width="10.6640625" style="5" bestFit="1" customWidth="1"/>
    <col min="10002" max="10002" width="12" style="5" bestFit="1" customWidth="1"/>
    <col min="10003" max="10003" width="14.6640625" style="5" bestFit="1" customWidth="1"/>
    <col min="10004" max="10004" width="15.33203125" style="5" customWidth="1"/>
    <col min="10005" max="10005" width="12.33203125" style="5" customWidth="1"/>
    <col min="10006" max="10006" width="8" style="5" bestFit="1" customWidth="1"/>
    <col min="10007" max="10008" width="13" style="5" bestFit="1" customWidth="1"/>
    <col min="10009" max="10009" width="8.83203125" style="5" bestFit="1" customWidth="1"/>
    <col min="10010" max="10010" width="16" style="5" customWidth="1"/>
    <col min="10011" max="10011" width="11.33203125" style="5" customWidth="1"/>
    <col min="10012" max="10012" width="13" style="5" bestFit="1" customWidth="1"/>
    <col min="10013" max="10013" width="14.5" style="5" customWidth="1"/>
    <col min="10014" max="10014" width="13" style="5" bestFit="1" customWidth="1"/>
    <col min="10015" max="10015" width="16" style="5" customWidth="1"/>
    <col min="10016" max="10016" width="11" style="5" bestFit="1" customWidth="1"/>
    <col min="10017" max="10017" width="12.1640625" style="5" bestFit="1" customWidth="1"/>
    <col min="10018" max="10018" width="13.6640625" style="5" bestFit="1" customWidth="1"/>
    <col min="10019" max="10208" width="10.6640625" style="5"/>
    <col min="10209" max="10209" width="3.1640625" style="5" bestFit="1" customWidth="1"/>
    <col min="10210" max="10210" width="17" style="5" bestFit="1" customWidth="1"/>
    <col min="10211" max="10211" width="17.6640625" style="5" customWidth="1"/>
    <col min="10212" max="10212" width="9.83203125" style="5" customWidth="1"/>
    <col min="10213" max="10213" width="10.83203125" style="5" customWidth="1"/>
    <col min="10214" max="10214" width="32.5" style="5" bestFit="1" customWidth="1"/>
    <col min="10215" max="10224" width="16" style="5" customWidth="1"/>
    <col min="10225" max="10225" width="14.1640625" style="5" bestFit="1" customWidth="1"/>
    <col min="10226" max="10226" width="13.5" style="5" bestFit="1" customWidth="1"/>
    <col min="10227" max="10227" width="15.5" style="5" bestFit="1" customWidth="1"/>
    <col min="10228" max="10228" width="13.5" style="5" bestFit="1" customWidth="1"/>
    <col min="10229" max="10229" width="14.6640625" style="5" customWidth="1"/>
    <col min="10230" max="10239" width="16" style="5" customWidth="1"/>
    <col min="10240" max="10240" width="13.83203125" style="5" customWidth="1"/>
    <col min="10241" max="10241" width="13.5" style="5" customWidth="1"/>
    <col min="10242" max="10242" width="12.6640625" style="5" customWidth="1"/>
    <col min="10243" max="10243" width="15.6640625" style="5" bestFit="1" customWidth="1"/>
    <col min="10244" max="10244" width="14.1640625" style="5" customWidth="1"/>
    <col min="10245" max="10245" width="15.83203125" style="5" bestFit="1" customWidth="1"/>
    <col min="10246" max="10246" width="13.83203125" style="5" bestFit="1" customWidth="1"/>
    <col min="10247" max="10247" width="12.83203125" style="5" customWidth="1"/>
    <col min="10248" max="10248" width="16" style="5" customWidth="1"/>
    <col min="10249" max="10249" width="11.5" style="5" bestFit="1" customWidth="1"/>
    <col min="10250" max="10250" width="14.83203125" style="5" bestFit="1" customWidth="1"/>
    <col min="10251" max="10251" width="13.83203125" style="5" bestFit="1" customWidth="1"/>
    <col min="10252" max="10252" width="13.83203125" style="5" customWidth="1"/>
    <col min="10253" max="10253" width="13.83203125" style="5" bestFit="1" customWidth="1"/>
    <col min="10254" max="10254" width="16" style="5" customWidth="1"/>
    <col min="10255" max="10255" width="13" style="5" customWidth="1"/>
    <col min="10256" max="10256" width="13.5" style="5" bestFit="1" customWidth="1"/>
    <col min="10257" max="10257" width="10.6640625" style="5" bestFit="1" customWidth="1"/>
    <col min="10258" max="10258" width="12" style="5" bestFit="1" customWidth="1"/>
    <col min="10259" max="10259" width="14.6640625" style="5" bestFit="1" customWidth="1"/>
    <col min="10260" max="10260" width="15.33203125" style="5" customWidth="1"/>
    <col min="10261" max="10261" width="12.33203125" style="5" customWidth="1"/>
    <col min="10262" max="10262" width="8" style="5" bestFit="1" customWidth="1"/>
    <col min="10263" max="10264" width="13" style="5" bestFit="1" customWidth="1"/>
    <col min="10265" max="10265" width="8.83203125" style="5" bestFit="1" customWidth="1"/>
    <col min="10266" max="10266" width="16" style="5" customWidth="1"/>
    <col min="10267" max="10267" width="11.33203125" style="5" customWidth="1"/>
    <col min="10268" max="10268" width="13" style="5" bestFit="1" customWidth="1"/>
    <col min="10269" max="10269" width="14.5" style="5" customWidth="1"/>
    <col min="10270" max="10270" width="13" style="5" bestFit="1" customWidth="1"/>
    <col min="10271" max="10271" width="16" style="5" customWidth="1"/>
    <col min="10272" max="10272" width="11" style="5" bestFit="1" customWidth="1"/>
    <col min="10273" max="10273" width="12.1640625" style="5" bestFit="1" customWidth="1"/>
    <col min="10274" max="10274" width="13.6640625" style="5" bestFit="1" customWidth="1"/>
    <col min="10275" max="10464" width="10.6640625" style="5"/>
    <col min="10465" max="10465" width="3.1640625" style="5" bestFit="1" customWidth="1"/>
    <col min="10466" max="10466" width="17" style="5" bestFit="1" customWidth="1"/>
    <col min="10467" max="10467" width="17.6640625" style="5" customWidth="1"/>
    <col min="10468" max="10468" width="9.83203125" style="5" customWidth="1"/>
    <col min="10469" max="10469" width="10.83203125" style="5" customWidth="1"/>
    <col min="10470" max="10470" width="32.5" style="5" bestFit="1" customWidth="1"/>
    <col min="10471" max="10480" width="16" style="5" customWidth="1"/>
    <col min="10481" max="10481" width="14.1640625" style="5" bestFit="1" customWidth="1"/>
    <col min="10482" max="10482" width="13.5" style="5" bestFit="1" customWidth="1"/>
    <col min="10483" max="10483" width="15.5" style="5" bestFit="1" customWidth="1"/>
    <col min="10484" max="10484" width="13.5" style="5" bestFit="1" customWidth="1"/>
    <col min="10485" max="10485" width="14.6640625" style="5" customWidth="1"/>
    <col min="10486" max="10495" width="16" style="5" customWidth="1"/>
    <col min="10496" max="10496" width="13.83203125" style="5" customWidth="1"/>
    <col min="10497" max="10497" width="13.5" style="5" customWidth="1"/>
    <col min="10498" max="10498" width="12.6640625" style="5" customWidth="1"/>
    <col min="10499" max="10499" width="15.6640625" style="5" bestFit="1" customWidth="1"/>
    <col min="10500" max="10500" width="14.1640625" style="5" customWidth="1"/>
    <col min="10501" max="10501" width="15.83203125" style="5" bestFit="1" customWidth="1"/>
    <col min="10502" max="10502" width="13.83203125" style="5" bestFit="1" customWidth="1"/>
    <col min="10503" max="10503" width="12.83203125" style="5" customWidth="1"/>
    <col min="10504" max="10504" width="16" style="5" customWidth="1"/>
    <col min="10505" max="10505" width="11.5" style="5" bestFit="1" customWidth="1"/>
    <col min="10506" max="10506" width="14.83203125" style="5" bestFit="1" customWidth="1"/>
    <col min="10507" max="10507" width="13.83203125" style="5" bestFit="1" customWidth="1"/>
    <col min="10508" max="10508" width="13.83203125" style="5" customWidth="1"/>
    <col min="10509" max="10509" width="13.83203125" style="5" bestFit="1" customWidth="1"/>
    <col min="10510" max="10510" width="16" style="5" customWidth="1"/>
    <col min="10511" max="10511" width="13" style="5" customWidth="1"/>
    <col min="10512" max="10512" width="13.5" style="5" bestFit="1" customWidth="1"/>
    <col min="10513" max="10513" width="10.6640625" style="5" bestFit="1" customWidth="1"/>
    <col min="10514" max="10514" width="12" style="5" bestFit="1" customWidth="1"/>
    <col min="10515" max="10515" width="14.6640625" style="5" bestFit="1" customWidth="1"/>
    <col min="10516" max="10516" width="15.33203125" style="5" customWidth="1"/>
    <col min="10517" max="10517" width="12.33203125" style="5" customWidth="1"/>
    <col min="10518" max="10518" width="8" style="5" bestFit="1" customWidth="1"/>
    <col min="10519" max="10520" width="13" style="5" bestFit="1" customWidth="1"/>
    <col min="10521" max="10521" width="8.83203125" style="5" bestFit="1" customWidth="1"/>
    <col min="10522" max="10522" width="16" style="5" customWidth="1"/>
    <col min="10523" max="10523" width="11.33203125" style="5" customWidth="1"/>
    <col min="10524" max="10524" width="13" style="5" bestFit="1" customWidth="1"/>
    <col min="10525" max="10525" width="14.5" style="5" customWidth="1"/>
    <col min="10526" max="10526" width="13" style="5" bestFit="1" customWidth="1"/>
    <col min="10527" max="10527" width="16" style="5" customWidth="1"/>
    <col min="10528" max="10528" width="11" style="5" bestFit="1" customWidth="1"/>
    <col min="10529" max="10529" width="12.1640625" style="5" bestFit="1" customWidth="1"/>
    <col min="10530" max="10530" width="13.6640625" style="5" bestFit="1" customWidth="1"/>
    <col min="10531" max="10720" width="10.6640625" style="5"/>
    <col min="10721" max="10721" width="3.1640625" style="5" bestFit="1" customWidth="1"/>
    <col min="10722" max="10722" width="17" style="5" bestFit="1" customWidth="1"/>
    <col min="10723" max="10723" width="17.6640625" style="5" customWidth="1"/>
    <col min="10724" max="10724" width="9.83203125" style="5" customWidth="1"/>
    <col min="10725" max="10725" width="10.83203125" style="5" customWidth="1"/>
    <col min="10726" max="10726" width="32.5" style="5" bestFit="1" customWidth="1"/>
    <col min="10727" max="10736" width="16" style="5" customWidth="1"/>
    <col min="10737" max="10737" width="14.1640625" style="5" bestFit="1" customWidth="1"/>
    <col min="10738" max="10738" width="13.5" style="5" bestFit="1" customWidth="1"/>
    <col min="10739" max="10739" width="15.5" style="5" bestFit="1" customWidth="1"/>
    <col min="10740" max="10740" width="13.5" style="5" bestFit="1" customWidth="1"/>
    <col min="10741" max="10741" width="14.6640625" style="5" customWidth="1"/>
    <col min="10742" max="10751" width="16" style="5" customWidth="1"/>
    <col min="10752" max="10752" width="13.83203125" style="5" customWidth="1"/>
    <col min="10753" max="10753" width="13.5" style="5" customWidth="1"/>
    <col min="10754" max="10754" width="12.6640625" style="5" customWidth="1"/>
    <col min="10755" max="10755" width="15.6640625" style="5" bestFit="1" customWidth="1"/>
    <col min="10756" max="10756" width="14.1640625" style="5" customWidth="1"/>
    <col min="10757" max="10757" width="15.83203125" style="5" bestFit="1" customWidth="1"/>
    <col min="10758" max="10758" width="13.83203125" style="5" bestFit="1" customWidth="1"/>
    <col min="10759" max="10759" width="12.83203125" style="5" customWidth="1"/>
    <col min="10760" max="10760" width="16" style="5" customWidth="1"/>
    <col min="10761" max="10761" width="11.5" style="5" bestFit="1" customWidth="1"/>
    <col min="10762" max="10762" width="14.83203125" style="5" bestFit="1" customWidth="1"/>
    <col min="10763" max="10763" width="13.83203125" style="5" bestFit="1" customWidth="1"/>
    <col min="10764" max="10764" width="13.83203125" style="5" customWidth="1"/>
    <col min="10765" max="10765" width="13.83203125" style="5" bestFit="1" customWidth="1"/>
    <col min="10766" max="10766" width="16" style="5" customWidth="1"/>
    <col min="10767" max="10767" width="13" style="5" customWidth="1"/>
    <col min="10768" max="10768" width="13.5" style="5" bestFit="1" customWidth="1"/>
    <col min="10769" max="10769" width="10.6640625" style="5" bestFit="1" customWidth="1"/>
    <col min="10770" max="10770" width="12" style="5" bestFit="1" customWidth="1"/>
    <col min="10771" max="10771" width="14.6640625" style="5" bestFit="1" customWidth="1"/>
    <col min="10772" max="10772" width="15.33203125" style="5" customWidth="1"/>
    <col min="10773" max="10773" width="12.33203125" style="5" customWidth="1"/>
    <col min="10774" max="10774" width="8" style="5" bestFit="1" customWidth="1"/>
    <col min="10775" max="10776" width="13" style="5" bestFit="1" customWidth="1"/>
    <col min="10777" max="10777" width="8.83203125" style="5" bestFit="1" customWidth="1"/>
    <col min="10778" max="10778" width="16" style="5" customWidth="1"/>
    <col min="10779" max="10779" width="11.33203125" style="5" customWidth="1"/>
    <col min="10780" max="10780" width="13" style="5" bestFit="1" customWidth="1"/>
    <col min="10781" max="10781" width="14.5" style="5" customWidth="1"/>
    <col min="10782" max="10782" width="13" style="5" bestFit="1" customWidth="1"/>
    <col min="10783" max="10783" width="16" style="5" customWidth="1"/>
    <col min="10784" max="10784" width="11" style="5" bestFit="1" customWidth="1"/>
    <col min="10785" max="10785" width="12.1640625" style="5" bestFit="1" customWidth="1"/>
    <col min="10786" max="10786" width="13.6640625" style="5" bestFit="1" customWidth="1"/>
    <col min="10787" max="10976" width="10.6640625" style="5"/>
    <col min="10977" max="10977" width="3.1640625" style="5" bestFit="1" customWidth="1"/>
    <col min="10978" max="10978" width="17" style="5" bestFit="1" customWidth="1"/>
    <col min="10979" max="10979" width="17.6640625" style="5" customWidth="1"/>
    <col min="10980" max="10980" width="9.83203125" style="5" customWidth="1"/>
    <col min="10981" max="10981" width="10.83203125" style="5" customWidth="1"/>
    <col min="10982" max="10982" width="32.5" style="5" bestFit="1" customWidth="1"/>
    <col min="10983" max="10992" width="16" style="5" customWidth="1"/>
    <col min="10993" max="10993" width="14.1640625" style="5" bestFit="1" customWidth="1"/>
    <col min="10994" max="10994" width="13.5" style="5" bestFit="1" customWidth="1"/>
    <col min="10995" max="10995" width="15.5" style="5" bestFit="1" customWidth="1"/>
    <col min="10996" max="10996" width="13.5" style="5" bestFit="1" customWidth="1"/>
    <col min="10997" max="10997" width="14.6640625" style="5" customWidth="1"/>
    <col min="10998" max="11007" width="16" style="5" customWidth="1"/>
    <col min="11008" max="11008" width="13.83203125" style="5" customWidth="1"/>
    <col min="11009" max="11009" width="13.5" style="5" customWidth="1"/>
    <col min="11010" max="11010" width="12.6640625" style="5" customWidth="1"/>
    <col min="11011" max="11011" width="15.6640625" style="5" bestFit="1" customWidth="1"/>
    <col min="11012" max="11012" width="14.1640625" style="5" customWidth="1"/>
    <col min="11013" max="11013" width="15.83203125" style="5" bestFit="1" customWidth="1"/>
    <col min="11014" max="11014" width="13.83203125" style="5" bestFit="1" customWidth="1"/>
    <col min="11015" max="11015" width="12.83203125" style="5" customWidth="1"/>
    <col min="11016" max="11016" width="16" style="5" customWidth="1"/>
    <col min="11017" max="11017" width="11.5" style="5" bestFit="1" customWidth="1"/>
    <col min="11018" max="11018" width="14.83203125" style="5" bestFit="1" customWidth="1"/>
    <col min="11019" max="11019" width="13.83203125" style="5" bestFit="1" customWidth="1"/>
    <col min="11020" max="11020" width="13.83203125" style="5" customWidth="1"/>
    <col min="11021" max="11021" width="13.83203125" style="5" bestFit="1" customWidth="1"/>
    <col min="11022" max="11022" width="16" style="5" customWidth="1"/>
    <col min="11023" max="11023" width="13" style="5" customWidth="1"/>
    <col min="11024" max="11024" width="13.5" style="5" bestFit="1" customWidth="1"/>
    <col min="11025" max="11025" width="10.6640625" style="5" bestFit="1" customWidth="1"/>
    <col min="11026" max="11026" width="12" style="5" bestFit="1" customWidth="1"/>
    <col min="11027" max="11027" width="14.6640625" style="5" bestFit="1" customWidth="1"/>
    <col min="11028" max="11028" width="15.33203125" style="5" customWidth="1"/>
    <col min="11029" max="11029" width="12.33203125" style="5" customWidth="1"/>
    <col min="11030" max="11030" width="8" style="5" bestFit="1" customWidth="1"/>
    <col min="11031" max="11032" width="13" style="5" bestFit="1" customWidth="1"/>
    <col min="11033" max="11033" width="8.83203125" style="5" bestFit="1" customWidth="1"/>
    <col min="11034" max="11034" width="16" style="5" customWidth="1"/>
    <col min="11035" max="11035" width="11.33203125" style="5" customWidth="1"/>
    <col min="11036" max="11036" width="13" style="5" bestFit="1" customWidth="1"/>
    <col min="11037" max="11037" width="14.5" style="5" customWidth="1"/>
    <col min="11038" max="11038" width="13" style="5" bestFit="1" customWidth="1"/>
    <col min="11039" max="11039" width="16" style="5" customWidth="1"/>
    <col min="11040" max="11040" width="11" style="5" bestFit="1" customWidth="1"/>
    <col min="11041" max="11041" width="12.1640625" style="5" bestFit="1" customWidth="1"/>
    <col min="11042" max="11042" width="13.6640625" style="5" bestFit="1" customWidth="1"/>
    <col min="11043" max="11232" width="10.6640625" style="5"/>
    <col min="11233" max="11233" width="3.1640625" style="5" bestFit="1" customWidth="1"/>
    <col min="11234" max="11234" width="17" style="5" bestFit="1" customWidth="1"/>
    <col min="11235" max="11235" width="17.6640625" style="5" customWidth="1"/>
    <col min="11236" max="11236" width="9.83203125" style="5" customWidth="1"/>
    <col min="11237" max="11237" width="10.83203125" style="5" customWidth="1"/>
    <col min="11238" max="11238" width="32.5" style="5" bestFit="1" customWidth="1"/>
    <col min="11239" max="11248" width="16" style="5" customWidth="1"/>
    <col min="11249" max="11249" width="14.1640625" style="5" bestFit="1" customWidth="1"/>
    <col min="11250" max="11250" width="13.5" style="5" bestFit="1" customWidth="1"/>
    <col min="11251" max="11251" width="15.5" style="5" bestFit="1" customWidth="1"/>
    <col min="11252" max="11252" width="13.5" style="5" bestFit="1" customWidth="1"/>
    <col min="11253" max="11253" width="14.6640625" style="5" customWidth="1"/>
    <col min="11254" max="11263" width="16" style="5" customWidth="1"/>
    <col min="11264" max="11264" width="13.83203125" style="5" customWidth="1"/>
    <col min="11265" max="11265" width="13.5" style="5" customWidth="1"/>
    <col min="11266" max="11266" width="12.6640625" style="5" customWidth="1"/>
    <col min="11267" max="11267" width="15.6640625" style="5" bestFit="1" customWidth="1"/>
    <col min="11268" max="11268" width="14.1640625" style="5" customWidth="1"/>
    <col min="11269" max="11269" width="15.83203125" style="5" bestFit="1" customWidth="1"/>
    <col min="11270" max="11270" width="13.83203125" style="5" bestFit="1" customWidth="1"/>
    <col min="11271" max="11271" width="12.83203125" style="5" customWidth="1"/>
    <col min="11272" max="11272" width="16" style="5" customWidth="1"/>
    <col min="11273" max="11273" width="11.5" style="5" bestFit="1" customWidth="1"/>
    <col min="11274" max="11274" width="14.83203125" style="5" bestFit="1" customWidth="1"/>
    <col min="11275" max="11275" width="13.83203125" style="5" bestFit="1" customWidth="1"/>
    <col min="11276" max="11276" width="13.83203125" style="5" customWidth="1"/>
    <col min="11277" max="11277" width="13.83203125" style="5" bestFit="1" customWidth="1"/>
    <col min="11278" max="11278" width="16" style="5" customWidth="1"/>
    <col min="11279" max="11279" width="13" style="5" customWidth="1"/>
    <col min="11280" max="11280" width="13.5" style="5" bestFit="1" customWidth="1"/>
    <col min="11281" max="11281" width="10.6640625" style="5" bestFit="1" customWidth="1"/>
    <col min="11282" max="11282" width="12" style="5" bestFit="1" customWidth="1"/>
    <col min="11283" max="11283" width="14.6640625" style="5" bestFit="1" customWidth="1"/>
    <col min="11284" max="11284" width="15.33203125" style="5" customWidth="1"/>
    <col min="11285" max="11285" width="12.33203125" style="5" customWidth="1"/>
    <col min="11286" max="11286" width="8" style="5" bestFit="1" customWidth="1"/>
    <col min="11287" max="11288" width="13" style="5" bestFit="1" customWidth="1"/>
    <col min="11289" max="11289" width="8.83203125" style="5" bestFit="1" customWidth="1"/>
    <col min="11290" max="11290" width="16" style="5" customWidth="1"/>
    <col min="11291" max="11291" width="11.33203125" style="5" customWidth="1"/>
    <col min="11292" max="11292" width="13" style="5" bestFit="1" customWidth="1"/>
    <col min="11293" max="11293" width="14.5" style="5" customWidth="1"/>
    <col min="11294" max="11294" width="13" style="5" bestFit="1" customWidth="1"/>
    <col min="11295" max="11295" width="16" style="5" customWidth="1"/>
    <col min="11296" max="11296" width="11" style="5" bestFit="1" customWidth="1"/>
    <col min="11297" max="11297" width="12.1640625" style="5" bestFit="1" customWidth="1"/>
    <col min="11298" max="11298" width="13.6640625" style="5" bestFit="1" customWidth="1"/>
    <col min="11299" max="11488" width="10.6640625" style="5"/>
    <col min="11489" max="11489" width="3.1640625" style="5" bestFit="1" customWidth="1"/>
    <col min="11490" max="11490" width="17" style="5" bestFit="1" customWidth="1"/>
    <col min="11491" max="11491" width="17.6640625" style="5" customWidth="1"/>
    <col min="11492" max="11492" width="9.83203125" style="5" customWidth="1"/>
    <col min="11493" max="11493" width="10.83203125" style="5" customWidth="1"/>
    <col min="11494" max="11494" width="32.5" style="5" bestFit="1" customWidth="1"/>
    <col min="11495" max="11504" width="16" style="5" customWidth="1"/>
    <col min="11505" max="11505" width="14.1640625" style="5" bestFit="1" customWidth="1"/>
    <col min="11506" max="11506" width="13.5" style="5" bestFit="1" customWidth="1"/>
    <col min="11507" max="11507" width="15.5" style="5" bestFit="1" customWidth="1"/>
    <col min="11508" max="11508" width="13.5" style="5" bestFit="1" customWidth="1"/>
    <col min="11509" max="11509" width="14.6640625" style="5" customWidth="1"/>
    <col min="11510" max="11519" width="16" style="5" customWidth="1"/>
    <col min="11520" max="11520" width="13.83203125" style="5" customWidth="1"/>
    <col min="11521" max="11521" width="13.5" style="5" customWidth="1"/>
    <col min="11522" max="11522" width="12.6640625" style="5" customWidth="1"/>
    <col min="11523" max="11523" width="15.6640625" style="5" bestFit="1" customWidth="1"/>
    <col min="11524" max="11524" width="14.1640625" style="5" customWidth="1"/>
    <col min="11525" max="11525" width="15.83203125" style="5" bestFit="1" customWidth="1"/>
    <col min="11526" max="11526" width="13.83203125" style="5" bestFit="1" customWidth="1"/>
    <col min="11527" max="11527" width="12.83203125" style="5" customWidth="1"/>
    <col min="11528" max="11528" width="16" style="5" customWidth="1"/>
    <col min="11529" max="11529" width="11.5" style="5" bestFit="1" customWidth="1"/>
    <col min="11530" max="11530" width="14.83203125" style="5" bestFit="1" customWidth="1"/>
    <col min="11531" max="11531" width="13.83203125" style="5" bestFit="1" customWidth="1"/>
    <col min="11532" max="11532" width="13.83203125" style="5" customWidth="1"/>
    <col min="11533" max="11533" width="13.83203125" style="5" bestFit="1" customWidth="1"/>
    <col min="11534" max="11534" width="16" style="5" customWidth="1"/>
    <col min="11535" max="11535" width="13" style="5" customWidth="1"/>
    <col min="11536" max="11536" width="13.5" style="5" bestFit="1" customWidth="1"/>
    <col min="11537" max="11537" width="10.6640625" style="5" bestFit="1" customWidth="1"/>
    <col min="11538" max="11538" width="12" style="5" bestFit="1" customWidth="1"/>
    <col min="11539" max="11539" width="14.6640625" style="5" bestFit="1" customWidth="1"/>
    <col min="11540" max="11540" width="15.33203125" style="5" customWidth="1"/>
    <col min="11541" max="11541" width="12.33203125" style="5" customWidth="1"/>
    <col min="11542" max="11542" width="8" style="5" bestFit="1" customWidth="1"/>
    <col min="11543" max="11544" width="13" style="5" bestFit="1" customWidth="1"/>
    <col min="11545" max="11545" width="8.83203125" style="5" bestFit="1" customWidth="1"/>
    <col min="11546" max="11546" width="16" style="5" customWidth="1"/>
    <col min="11547" max="11547" width="11.33203125" style="5" customWidth="1"/>
    <col min="11548" max="11548" width="13" style="5" bestFit="1" customWidth="1"/>
    <col min="11549" max="11549" width="14.5" style="5" customWidth="1"/>
    <col min="11550" max="11550" width="13" style="5" bestFit="1" customWidth="1"/>
    <col min="11551" max="11551" width="16" style="5" customWidth="1"/>
    <col min="11552" max="11552" width="11" style="5" bestFit="1" customWidth="1"/>
    <col min="11553" max="11553" width="12.1640625" style="5" bestFit="1" customWidth="1"/>
    <col min="11554" max="11554" width="13.6640625" style="5" bestFit="1" customWidth="1"/>
    <col min="11555" max="11744" width="10.6640625" style="5"/>
    <col min="11745" max="11745" width="3.1640625" style="5" bestFit="1" customWidth="1"/>
    <col min="11746" max="11746" width="17" style="5" bestFit="1" customWidth="1"/>
    <col min="11747" max="11747" width="17.6640625" style="5" customWidth="1"/>
    <col min="11748" max="11748" width="9.83203125" style="5" customWidth="1"/>
    <col min="11749" max="11749" width="10.83203125" style="5" customWidth="1"/>
    <col min="11750" max="11750" width="32.5" style="5" bestFit="1" customWidth="1"/>
    <col min="11751" max="11760" width="16" style="5" customWidth="1"/>
    <col min="11761" max="11761" width="14.1640625" style="5" bestFit="1" customWidth="1"/>
    <col min="11762" max="11762" width="13.5" style="5" bestFit="1" customWidth="1"/>
    <col min="11763" max="11763" width="15.5" style="5" bestFit="1" customWidth="1"/>
    <col min="11764" max="11764" width="13.5" style="5" bestFit="1" customWidth="1"/>
    <col min="11765" max="11765" width="14.6640625" style="5" customWidth="1"/>
    <col min="11766" max="11775" width="16" style="5" customWidth="1"/>
    <col min="11776" max="11776" width="13.83203125" style="5" customWidth="1"/>
    <col min="11777" max="11777" width="13.5" style="5" customWidth="1"/>
    <col min="11778" max="11778" width="12.6640625" style="5" customWidth="1"/>
    <col min="11779" max="11779" width="15.6640625" style="5" bestFit="1" customWidth="1"/>
    <col min="11780" max="11780" width="14.1640625" style="5" customWidth="1"/>
    <col min="11781" max="11781" width="15.83203125" style="5" bestFit="1" customWidth="1"/>
    <col min="11782" max="11782" width="13.83203125" style="5" bestFit="1" customWidth="1"/>
    <col min="11783" max="11783" width="12.83203125" style="5" customWidth="1"/>
    <col min="11784" max="11784" width="16" style="5" customWidth="1"/>
    <col min="11785" max="11785" width="11.5" style="5" bestFit="1" customWidth="1"/>
    <col min="11786" max="11786" width="14.83203125" style="5" bestFit="1" customWidth="1"/>
    <col min="11787" max="11787" width="13.83203125" style="5" bestFit="1" customWidth="1"/>
    <col min="11788" max="11788" width="13.83203125" style="5" customWidth="1"/>
    <col min="11789" max="11789" width="13.83203125" style="5" bestFit="1" customWidth="1"/>
    <col min="11790" max="11790" width="16" style="5" customWidth="1"/>
    <col min="11791" max="11791" width="13" style="5" customWidth="1"/>
    <col min="11792" max="11792" width="13.5" style="5" bestFit="1" customWidth="1"/>
    <col min="11793" max="11793" width="10.6640625" style="5" bestFit="1" customWidth="1"/>
    <col min="11794" max="11794" width="12" style="5" bestFit="1" customWidth="1"/>
    <col min="11795" max="11795" width="14.6640625" style="5" bestFit="1" customWidth="1"/>
    <col min="11796" max="11796" width="15.33203125" style="5" customWidth="1"/>
    <col min="11797" max="11797" width="12.33203125" style="5" customWidth="1"/>
    <col min="11798" max="11798" width="8" style="5" bestFit="1" customWidth="1"/>
    <col min="11799" max="11800" width="13" style="5" bestFit="1" customWidth="1"/>
    <col min="11801" max="11801" width="8.83203125" style="5" bestFit="1" customWidth="1"/>
    <col min="11802" max="11802" width="16" style="5" customWidth="1"/>
    <col min="11803" max="11803" width="11.33203125" style="5" customWidth="1"/>
    <col min="11804" max="11804" width="13" style="5" bestFit="1" customWidth="1"/>
    <col min="11805" max="11805" width="14.5" style="5" customWidth="1"/>
    <col min="11806" max="11806" width="13" style="5" bestFit="1" customWidth="1"/>
    <col min="11807" max="11807" width="16" style="5" customWidth="1"/>
    <col min="11808" max="11808" width="11" style="5" bestFit="1" customWidth="1"/>
    <col min="11809" max="11809" width="12.1640625" style="5" bestFit="1" customWidth="1"/>
    <col min="11810" max="11810" width="13.6640625" style="5" bestFit="1" customWidth="1"/>
    <col min="11811" max="12000" width="10.6640625" style="5"/>
    <col min="12001" max="12001" width="3.1640625" style="5" bestFit="1" customWidth="1"/>
    <col min="12002" max="12002" width="17" style="5" bestFit="1" customWidth="1"/>
    <col min="12003" max="12003" width="17.6640625" style="5" customWidth="1"/>
    <col min="12004" max="12004" width="9.83203125" style="5" customWidth="1"/>
    <col min="12005" max="12005" width="10.83203125" style="5" customWidth="1"/>
    <col min="12006" max="12006" width="32.5" style="5" bestFit="1" customWidth="1"/>
    <col min="12007" max="12016" width="16" style="5" customWidth="1"/>
    <col min="12017" max="12017" width="14.1640625" style="5" bestFit="1" customWidth="1"/>
    <col min="12018" max="12018" width="13.5" style="5" bestFit="1" customWidth="1"/>
    <col min="12019" max="12019" width="15.5" style="5" bestFit="1" customWidth="1"/>
    <col min="12020" max="12020" width="13.5" style="5" bestFit="1" customWidth="1"/>
    <col min="12021" max="12021" width="14.6640625" style="5" customWidth="1"/>
    <col min="12022" max="12031" width="16" style="5" customWidth="1"/>
    <col min="12032" max="12032" width="13.83203125" style="5" customWidth="1"/>
    <col min="12033" max="12033" width="13.5" style="5" customWidth="1"/>
    <col min="12034" max="12034" width="12.6640625" style="5" customWidth="1"/>
    <col min="12035" max="12035" width="15.6640625" style="5" bestFit="1" customWidth="1"/>
    <col min="12036" max="12036" width="14.1640625" style="5" customWidth="1"/>
    <col min="12037" max="12037" width="15.83203125" style="5" bestFit="1" customWidth="1"/>
    <col min="12038" max="12038" width="13.83203125" style="5" bestFit="1" customWidth="1"/>
    <col min="12039" max="12039" width="12.83203125" style="5" customWidth="1"/>
    <col min="12040" max="12040" width="16" style="5" customWidth="1"/>
    <col min="12041" max="12041" width="11.5" style="5" bestFit="1" customWidth="1"/>
    <col min="12042" max="12042" width="14.83203125" style="5" bestFit="1" customWidth="1"/>
    <col min="12043" max="12043" width="13.83203125" style="5" bestFit="1" customWidth="1"/>
    <col min="12044" max="12044" width="13.83203125" style="5" customWidth="1"/>
    <col min="12045" max="12045" width="13.83203125" style="5" bestFit="1" customWidth="1"/>
    <col min="12046" max="12046" width="16" style="5" customWidth="1"/>
    <col min="12047" max="12047" width="13" style="5" customWidth="1"/>
    <col min="12048" max="12048" width="13.5" style="5" bestFit="1" customWidth="1"/>
    <col min="12049" max="12049" width="10.6640625" style="5" bestFit="1" customWidth="1"/>
    <col min="12050" max="12050" width="12" style="5" bestFit="1" customWidth="1"/>
    <col min="12051" max="12051" width="14.6640625" style="5" bestFit="1" customWidth="1"/>
    <col min="12052" max="12052" width="15.33203125" style="5" customWidth="1"/>
    <col min="12053" max="12053" width="12.33203125" style="5" customWidth="1"/>
    <col min="12054" max="12054" width="8" style="5" bestFit="1" customWidth="1"/>
    <col min="12055" max="12056" width="13" style="5" bestFit="1" customWidth="1"/>
    <col min="12057" max="12057" width="8.83203125" style="5" bestFit="1" customWidth="1"/>
    <col min="12058" max="12058" width="16" style="5" customWidth="1"/>
    <col min="12059" max="12059" width="11.33203125" style="5" customWidth="1"/>
    <col min="12060" max="12060" width="13" style="5" bestFit="1" customWidth="1"/>
    <col min="12061" max="12061" width="14.5" style="5" customWidth="1"/>
    <col min="12062" max="12062" width="13" style="5" bestFit="1" customWidth="1"/>
    <col min="12063" max="12063" width="16" style="5" customWidth="1"/>
    <col min="12064" max="12064" width="11" style="5" bestFit="1" customWidth="1"/>
    <col min="12065" max="12065" width="12.1640625" style="5" bestFit="1" customWidth="1"/>
    <col min="12066" max="12066" width="13.6640625" style="5" bestFit="1" customWidth="1"/>
    <col min="12067" max="12256" width="10.6640625" style="5"/>
    <col min="12257" max="12257" width="3.1640625" style="5" bestFit="1" customWidth="1"/>
    <col min="12258" max="12258" width="17" style="5" bestFit="1" customWidth="1"/>
    <col min="12259" max="12259" width="17.6640625" style="5" customWidth="1"/>
    <col min="12260" max="12260" width="9.83203125" style="5" customWidth="1"/>
    <col min="12261" max="12261" width="10.83203125" style="5" customWidth="1"/>
    <col min="12262" max="12262" width="32.5" style="5" bestFit="1" customWidth="1"/>
    <col min="12263" max="12272" width="16" style="5" customWidth="1"/>
    <col min="12273" max="12273" width="14.1640625" style="5" bestFit="1" customWidth="1"/>
    <col min="12274" max="12274" width="13.5" style="5" bestFit="1" customWidth="1"/>
    <col min="12275" max="12275" width="15.5" style="5" bestFit="1" customWidth="1"/>
    <col min="12276" max="12276" width="13.5" style="5" bestFit="1" customWidth="1"/>
    <col min="12277" max="12277" width="14.6640625" style="5" customWidth="1"/>
    <col min="12278" max="12287" width="16" style="5" customWidth="1"/>
    <col min="12288" max="12288" width="13.83203125" style="5" customWidth="1"/>
    <col min="12289" max="12289" width="13.5" style="5" customWidth="1"/>
    <col min="12290" max="12290" width="12.6640625" style="5" customWidth="1"/>
    <col min="12291" max="12291" width="15.6640625" style="5" bestFit="1" customWidth="1"/>
    <col min="12292" max="12292" width="14.1640625" style="5" customWidth="1"/>
    <col min="12293" max="12293" width="15.83203125" style="5" bestFit="1" customWidth="1"/>
    <col min="12294" max="12294" width="13.83203125" style="5" bestFit="1" customWidth="1"/>
    <col min="12295" max="12295" width="12.83203125" style="5" customWidth="1"/>
    <col min="12296" max="12296" width="16" style="5" customWidth="1"/>
    <col min="12297" max="12297" width="11.5" style="5" bestFit="1" customWidth="1"/>
    <col min="12298" max="12298" width="14.83203125" style="5" bestFit="1" customWidth="1"/>
    <col min="12299" max="12299" width="13.83203125" style="5" bestFit="1" customWidth="1"/>
    <col min="12300" max="12300" width="13.83203125" style="5" customWidth="1"/>
    <col min="12301" max="12301" width="13.83203125" style="5" bestFit="1" customWidth="1"/>
    <col min="12302" max="12302" width="16" style="5" customWidth="1"/>
    <col min="12303" max="12303" width="13" style="5" customWidth="1"/>
    <col min="12304" max="12304" width="13.5" style="5" bestFit="1" customWidth="1"/>
    <col min="12305" max="12305" width="10.6640625" style="5" bestFit="1" customWidth="1"/>
    <col min="12306" max="12306" width="12" style="5" bestFit="1" customWidth="1"/>
    <col min="12307" max="12307" width="14.6640625" style="5" bestFit="1" customWidth="1"/>
    <col min="12308" max="12308" width="15.33203125" style="5" customWidth="1"/>
    <col min="12309" max="12309" width="12.33203125" style="5" customWidth="1"/>
    <col min="12310" max="12310" width="8" style="5" bestFit="1" customWidth="1"/>
    <col min="12311" max="12312" width="13" style="5" bestFit="1" customWidth="1"/>
    <col min="12313" max="12313" width="8.83203125" style="5" bestFit="1" customWidth="1"/>
    <col min="12314" max="12314" width="16" style="5" customWidth="1"/>
    <col min="12315" max="12315" width="11.33203125" style="5" customWidth="1"/>
    <col min="12316" max="12316" width="13" style="5" bestFit="1" customWidth="1"/>
    <col min="12317" max="12317" width="14.5" style="5" customWidth="1"/>
    <col min="12318" max="12318" width="13" style="5" bestFit="1" customWidth="1"/>
    <col min="12319" max="12319" width="16" style="5" customWidth="1"/>
    <col min="12320" max="12320" width="11" style="5" bestFit="1" customWidth="1"/>
    <col min="12321" max="12321" width="12.1640625" style="5" bestFit="1" customWidth="1"/>
    <col min="12322" max="12322" width="13.6640625" style="5" bestFit="1" customWidth="1"/>
    <col min="12323" max="12512" width="10.6640625" style="5"/>
    <col min="12513" max="12513" width="3.1640625" style="5" bestFit="1" customWidth="1"/>
    <col min="12514" max="12514" width="17" style="5" bestFit="1" customWidth="1"/>
    <col min="12515" max="12515" width="17.6640625" style="5" customWidth="1"/>
    <col min="12516" max="12516" width="9.83203125" style="5" customWidth="1"/>
    <col min="12517" max="12517" width="10.83203125" style="5" customWidth="1"/>
    <col min="12518" max="12518" width="32.5" style="5" bestFit="1" customWidth="1"/>
    <col min="12519" max="12528" width="16" style="5" customWidth="1"/>
    <col min="12529" max="12529" width="14.1640625" style="5" bestFit="1" customWidth="1"/>
    <col min="12530" max="12530" width="13.5" style="5" bestFit="1" customWidth="1"/>
    <col min="12531" max="12531" width="15.5" style="5" bestFit="1" customWidth="1"/>
    <col min="12532" max="12532" width="13.5" style="5" bestFit="1" customWidth="1"/>
    <col min="12533" max="12533" width="14.6640625" style="5" customWidth="1"/>
    <col min="12534" max="12543" width="16" style="5" customWidth="1"/>
    <col min="12544" max="12544" width="13.83203125" style="5" customWidth="1"/>
    <col min="12545" max="12545" width="13.5" style="5" customWidth="1"/>
    <col min="12546" max="12546" width="12.6640625" style="5" customWidth="1"/>
    <col min="12547" max="12547" width="15.6640625" style="5" bestFit="1" customWidth="1"/>
    <col min="12548" max="12548" width="14.1640625" style="5" customWidth="1"/>
    <col min="12549" max="12549" width="15.83203125" style="5" bestFit="1" customWidth="1"/>
    <col min="12550" max="12550" width="13.83203125" style="5" bestFit="1" customWidth="1"/>
    <col min="12551" max="12551" width="12.83203125" style="5" customWidth="1"/>
    <col min="12552" max="12552" width="16" style="5" customWidth="1"/>
    <col min="12553" max="12553" width="11.5" style="5" bestFit="1" customWidth="1"/>
    <col min="12554" max="12554" width="14.83203125" style="5" bestFit="1" customWidth="1"/>
    <col min="12555" max="12555" width="13.83203125" style="5" bestFit="1" customWidth="1"/>
    <col min="12556" max="12556" width="13.83203125" style="5" customWidth="1"/>
    <col min="12557" max="12557" width="13.83203125" style="5" bestFit="1" customWidth="1"/>
    <col min="12558" max="12558" width="16" style="5" customWidth="1"/>
    <col min="12559" max="12559" width="13" style="5" customWidth="1"/>
    <col min="12560" max="12560" width="13.5" style="5" bestFit="1" customWidth="1"/>
    <col min="12561" max="12561" width="10.6640625" style="5" bestFit="1" customWidth="1"/>
    <col min="12562" max="12562" width="12" style="5" bestFit="1" customWidth="1"/>
    <col min="12563" max="12563" width="14.6640625" style="5" bestFit="1" customWidth="1"/>
    <col min="12564" max="12564" width="15.33203125" style="5" customWidth="1"/>
    <col min="12565" max="12565" width="12.33203125" style="5" customWidth="1"/>
    <col min="12566" max="12566" width="8" style="5" bestFit="1" customWidth="1"/>
    <col min="12567" max="12568" width="13" style="5" bestFit="1" customWidth="1"/>
    <col min="12569" max="12569" width="8.83203125" style="5" bestFit="1" customWidth="1"/>
    <col min="12570" max="12570" width="16" style="5" customWidth="1"/>
    <col min="12571" max="12571" width="11.33203125" style="5" customWidth="1"/>
    <col min="12572" max="12572" width="13" style="5" bestFit="1" customWidth="1"/>
    <col min="12573" max="12573" width="14.5" style="5" customWidth="1"/>
    <col min="12574" max="12574" width="13" style="5" bestFit="1" customWidth="1"/>
    <col min="12575" max="12575" width="16" style="5" customWidth="1"/>
    <col min="12576" max="12576" width="11" style="5" bestFit="1" customWidth="1"/>
    <col min="12577" max="12577" width="12.1640625" style="5" bestFit="1" customWidth="1"/>
    <col min="12578" max="12578" width="13.6640625" style="5" bestFit="1" customWidth="1"/>
    <col min="12579" max="12768" width="10.6640625" style="5"/>
    <col min="12769" max="12769" width="3.1640625" style="5" bestFit="1" customWidth="1"/>
    <col min="12770" max="12770" width="17" style="5" bestFit="1" customWidth="1"/>
    <col min="12771" max="12771" width="17.6640625" style="5" customWidth="1"/>
    <col min="12772" max="12772" width="9.83203125" style="5" customWidth="1"/>
    <col min="12773" max="12773" width="10.83203125" style="5" customWidth="1"/>
    <col min="12774" max="12774" width="32.5" style="5" bestFit="1" customWidth="1"/>
    <col min="12775" max="12784" width="16" style="5" customWidth="1"/>
    <col min="12785" max="12785" width="14.1640625" style="5" bestFit="1" customWidth="1"/>
    <col min="12786" max="12786" width="13.5" style="5" bestFit="1" customWidth="1"/>
    <col min="12787" max="12787" width="15.5" style="5" bestFit="1" customWidth="1"/>
    <col min="12788" max="12788" width="13.5" style="5" bestFit="1" customWidth="1"/>
    <col min="12789" max="12789" width="14.6640625" style="5" customWidth="1"/>
    <col min="12790" max="12799" width="16" style="5" customWidth="1"/>
    <col min="12800" max="12800" width="13.83203125" style="5" customWidth="1"/>
    <col min="12801" max="12801" width="13.5" style="5" customWidth="1"/>
    <col min="12802" max="12802" width="12.6640625" style="5" customWidth="1"/>
    <col min="12803" max="12803" width="15.6640625" style="5" bestFit="1" customWidth="1"/>
    <col min="12804" max="12804" width="14.1640625" style="5" customWidth="1"/>
    <col min="12805" max="12805" width="15.83203125" style="5" bestFit="1" customWidth="1"/>
    <col min="12806" max="12806" width="13.83203125" style="5" bestFit="1" customWidth="1"/>
    <col min="12807" max="12807" width="12.83203125" style="5" customWidth="1"/>
    <col min="12808" max="12808" width="16" style="5" customWidth="1"/>
    <col min="12809" max="12809" width="11.5" style="5" bestFit="1" customWidth="1"/>
    <col min="12810" max="12810" width="14.83203125" style="5" bestFit="1" customWidth="1"/>
    <col min="12811" max="12811" width="13.83203125" style="5" bestFit="1" customWidth="1"/>
    <col min="12812" max="12812" width="13.83203125" style="5" customWidth="1"/>
    <col min="12813" max="12813" width="13.83203125" style="5" bestFit="1" customWidth="1"/>
    <col min="12814" max="12814" width="16" style="5" customWidth="1"/>
    <col min="12815" max="12815" width="13" style="5" customWidth="1"/>
    <col min="12816" max="12816" width="13.5" style="5" bestFit="1" customWidth="1"/>
    <col min="12817" max="12817" width="10.6640625" style="5" bestFit="1" customWidth="1"/>
    <col min="12818" max="12818" width="12" style="5" bestFit="1" customWidth="1"/>
    <col min="12819" max="12819" width="14.6640625" style="5" bestFit="1" customWidth="1"/>
    <col min="12820" max="12820" width="15.33203125" style="5" customWidth="1"/>
    <col min="12821" max="12821" width="12.33203125" style="5" customWidth="1"/>
    <col min="12822" max="12822" width="8" style="5" bestFit="1" customWidth="1"/>
    <col min="12823" max="12824" width="13" style="5" bestFit="1" customWidth="1"/>
    <col min="12825" max="12825" width="8.83203125" style="5" bestFit="1" customWidth="1"/>
    <col min="12826" max="12826" width="16" style="5" customWidth="1"/>
    <col min="12827" max="12827" width="11.33203125" style="5" customWidth="1"/>
    <col min="12828" max="12828" width="13" style="5" bestFit="1" customWidth="1"/>
    <col min="12829" max="12829" width="14.5" style="5" customWidth="1"/>
    <col min="12830" max="12830" width="13" style="5" bestFit="1" customWidth="1"/>
    <col min="12831" max="12831" width="16" style="5" customWidth="1"/>
    <col min="12832" max="12832" width="11" style="5" bestFit="1" customWidth="1"/>
    <col min="12833" max="12833" width="12.1640625" style="5" bestFit="1" customWidth="1"/>
    <col min="12834" max="12834" width="13.6640625" style="5" bestFit="1" customWidth="1"/>
    <col min="12835" max="13024" width="10.6640625" style="5"/>
    <col min="13025" max="13025" width="3.1640625" style="5" bestFit="1" customWidth="1"/>
    <col min="13026" max="13026" width="17" style="5" bestFit="1" customWidth="1"/>
    <col min="13027" max="13027" width="17.6640625" style="5" customWidth="1"/>
    <col min="13028" max="13028" width="9.83203125" style="5" customWidth="1"/>
    <col min="13029" max="13029" width="10.83203125" style="5" customWidth="1"/>
    <col min="13030" max="13030" width="32.5" style="5" bestFit="1" customWidth="1"/>
    <col min="13031" max="13040" width="16" style="5" customWidth="1"/>
    <col min="13041" max="13041" width="14.1640625" style="5" bestFit="1" customWidth="1"/>
    <col min="13042" max="13042" width="13.5" style="5" bestFit="1" customWidth="1"/>
    <col min="13043" max="13043" width="15.5" style="5" bestFit="1" customWidth="1"/>
    <col min="13044" max="13044" width="13.5" style="5" bestFit="1" customWidth="1"/>
    <col min="13045" max="13045" width="14.6640625" style="5" customWidth="1"/>
    <col min="13046" max="13055" width="16" style="5" customWidth="1"/>
    <col min="13056" max="13056" width="13.83203125" style="5" customWidth="1"/>
    <col min="13057" max="13057" width="13.5" style="5" customWidth="1"/>
    <col min="13058" max="13058" width="12.6640625" style="5" customWidth="1"/>
    <col min="13059" max="13059" width="15.6640625" style="5" bestFit="1" customWidth="1"/>
    <col min="13060" max="13060" width="14.1640625" style="5" customWidth="1"/>
    <col min="13061" max="13061" width="15.83203125" style="5" bestFit="1" customWidth="1"/>
    <col min="13062" max="13062" width="13.83203125" style="5" bestFit="1" customWidth="1"/>
    <col min="13063" max="13063" width="12.83203125" style="5" customWidth="1"/>
    <col min="13064" max="13064" width="16" style="5" customWidth="1"/>
    <col min="13065" max="13065" width="11.5" style="5" bestFit="1" customWidth="1"/>
    <col min="13066" max="13066" width="14.83203125" style="5" bestFit="1" customWidth="1"/>
    <col min="13067" max="13067" width="13.83203125" style="5" bestFit="1" customWidth="1"/>
    <col min="13068" max="13068" width="13.83203125" style="5" customWidth="1"/>
    <col min="13069" max="13069" width="13.83203125" style="5" bestFit="1" customWidth="1"/>
    <col min="13070" max="13070" width="16" style="5" customWidth="1"/>
    <col min="13071" max="13071" width="13" style="5" customWidth="1"/>
    <col min="13072" max="13072" width="13.5" style="5" bestFit="1" customWidth="1"/>
    <col min="13073" max="13073" width="10.6640625" style="5" bestFit="1" customWidth="1"/>
    <col min="13074" max="13074" width="12" style="5" bestFit="1" customWidth="1"/>
    <col min="13075" max="13075" width="14.6640625" style="5" bestFit="1" customWidth="1"/>
    <col min="13076" max="13076" width="15.33203125" style="5" customWidth="1"/>
    <col min="13077" max="13077" width="12.33203125" style="5" customWidth="1"/>
    <col min="13078" max="13078" width="8" style="5" bestFit="1" customWidth="1"/>
    <col min="13079" max="13080" width="13" style="5" bestFit="1" customWidth="1"/>
    <col min="13081" max="13081" width="8.83203125" style="5" bestFit="1" customWidth="1"/>
    <col min="13082" max="13082" width="16" style="5" customWidth="1"/>
    <col min="13083" max="13083" width="11.33203125" style="5" customWidth="1"/>
    <col min="13084" max="13084" width="13" style="5" bestFit="1" customWidth="1"/>
    <col min="13085" max="13085" width="14.5" style="5" customWidth="1"/>
    <col min="13086" max="13086" width="13" style="5" bestFit="1" customWidth="1"/>
    <col min="13087" max="13087" width="16" style="5" customWidth="1"/>
    <col min="13088" max="13088" width="11" style="5" bestFit="1" customWidth="1"/>
    <col min="13089" max="13089" width="12.1640625" style="5" bestFit="1" customWidth="1"/>
    <col min="13090" max="13090" width="13.6640625" style="5" bestFit="1" customWidth="1"/>
    <col min="13091" max="13280" width="10.6640625" style="5"/>
    <col min="13281" max="13281" width="3.1640625" style="5" bestFit="1" customWidth="1"/>
    <col min="13282" max="13282" width="17" style="5" bestFit="1" customWidth="1"/>
    <col min="13283" max="13283" width="17.6640625" style="5" customWidth="1"/>
    <col min="13284" max="13284" width="9.83203125" style="5" customWidth="1"/>
    <col min="13285" max="13285" width="10.83203125" style="5" customWidth="1"/>
    <col min="13286" max="13286" width="32.5" style="5" bestFit="1" customWidth="1"/>
    <col min="13287" max="13296" width="16" style="5" customWidth="1"/>
    <col min="13297" max="13297" width="14.1640625" style="5" bestFit="1" customWidth="1"/>
    <col min="13298" max="13298" width="13.5" style="5" bestFit="1" customWidth="1"/>
    <col min="13299" max="13299" width="15.5" style="5" bestFit="1" customWidth="1"/>
    <col min="13300" max="13300" width="13.5" style="5" bestFit="1" customWidth="1"/>
    <col min="13301" max="13301" width="14.6640625" style="5" customWidth="1"/>
    <col min="13302" max="13311" width="16" style="5" customWidth="1"/>
    <col min="13312" max="13312" width="13.83203125" style="5" customWidth="1"/>
    <col min="13313" max="13313" width="13.5" style="5" customWidth="1"/>
    <col min="13314" max="13314" width="12.6640625" style="5" customWidth="1"/>
    <col min="13315" max="13315" width="15.6640625" style="5" bestFit="1" customWidth="1"/>
    <col min="13316" max="13316" width="14.1640625" style="5" customWidth="1"/>
    <col min="13317" max="13317" width="15.83203125" style="5" bestFit="1" customWidth="1"/>
    <col min="13318" max="13318" width="13.83203125" style="5" bestFit="1" customWidth="1"/>
    <col min="13319" max="13319" width="12.83203125" style="5" customWidth="1"/>
    <col min="13320" max="13320" width="16" style="5" customWidth="1"/>
    <col min="13321" max="13321" width="11.5" style="5" bestFit="1" customWidth="1"/>
    <col min="13322" max="13322" width="14.83203125" style="5" bestFit="1" customWidth="1"/>
    <col min="13323" max="13323" width="13.83203125" style="5" bestFit="1" customWidth="1"/>
    <col min="13324" max="13324" width="13.83203125" style="5" customWidth="1"/>
    <col min="13325" max="13325" width="13.83203125" style="5" bestFit="1" customWidth="1"/>
    <col min="13326" max="13326" width="16" style="5" customWidth="1"/>
    <col min="13327" max="13327" width="13" style="5" customWidth="1"/>
    <col min="13328" max="13328" width="13.5" style="5" bestFit="1" customWidth="1"/>
    <col min="13329" max="13329" width="10.6640625" style="5" bestFit="1" customWidth="1"/>
    <col min="13330" max="13330" width="12" style="5" bestFit="1" customWidth="1"/>
    <col min="13331" max="13331" width="14.6640625" style="5" bestFit="1" customWidth="1"/>
    <col min="13332" max="13332" width="15.33203125" style="5" customWidth="1"/>
    <col min="13333" max="13333" width="12.33203125" style="5" customWidth="1"/>
    <col min="13334" max="13334" width="8" style="5" bestFit="1" customWidth="1"/>
    <col min="13335" max="13336" width="13" style="5" bestFit="1" customWidth="1"/>
    <col min="13337" max="13337" width="8.83203125" style="5" bestFit="1" customWidth="1"/>
    <col min="13338" max="13338" width="16" style="5" customWidth="1"/>
    <col min="13339" max="13339" width="11.33203125" style="5" customWidth="1"/>
    <col min="13340" max="13340" width="13" style="5" bestFit="1" customWidth="1"/>
    <col min="13341" max="13341" width="14.5" style="5" customWidth="1"/>
    <col min="13342" max="13342" width="13" style="5" bestFit="1" customWidth="1"/>
    <col min="13343" max="13343" width="16" style="5" customWidth="1"/>
    <col min="13344" max="13344" width="11" style="5" bestFit="1" customWidth="1"/>
    <col min="13345" max="13345" width="12.1640625" style="5" bestFit="1" customWidth="1"/>
    <col min="13346" max="13346" width="13.6640625" style="5" bestFit="1" customWidth="1"/>
    <col min="13347" max="13536" width="10.6640625" style="5"/>
    <col min="13537" max="13537" width="3.1640625" style="5" bestFit="1" customWidth="1"/>
    <col min="13538" max="13538" width="17" style="5" bestFit="1" customWidth="1"/>
    <col min="13539" max="13539" width="17.6640625" style="5" customWidth="1"/>
    <col min="13540" max="13540" width="9.83203125" style="5" customWidth="1"/>
    <col min="13541" max="13541" width="10.83203125" style="5" customWidth="1"/>
    <col min="13542" max="13542" width="32.5" style="5" bestFit="1" customWidth="1"/>
    <col min="13543" max="13552" width="16" style="5" customWidth="1"/>
    <col min="13553" max="13553" width="14.1640625" style="5" bestFit="1" customWidth="1"/>
    <col min="13554" max="13554" width="13.5" style="5" bestFit="1" customWidth="1"/>
    <col min="13555" max="13555" width="15.5" style="5" bestFit="1" customWidth="1"/>
    <col min="13556" max="13556" width="13.5" style="5" bestFit="1" customWidth="1"/>
    <col min="13557" max="13557" width="14.6640625" style="5" customWidth="1"/>
    <col min="13558" max="13567" width="16" style="5" customWidth="1"/>
    <col min="13568" max="13568" width="13.83203125" style="5" customWidth="1"/>
    <col min="13569" max="13569" width="13.5" style="5" customWidth="1"/>
    <col min="13570" max="13570" width="12.6640625" style="5" customWidth="1"/>
    <col min="13571" max="13571" width="15.6640625" style="5" bestFit="1" customWidth="1"/>
    <col min="13572" max="13572" width="14.1640625" style="5" customWidth="1"/>
    <col min="13573" max="13573" width="15.83203125" style="5" bestFit="1" customWidth="1"/>
    <col min="13574" max="13574" width="13.83203125" style="5" bestFit="1" customWidth="1"/>
    <col min="13575" max="13575" width="12.83203125" style="5" customWidth="1"/>
    <col min="13576" max="13576" width="16" style="5" customWidth="1"/>
    <col min="13577" max="13577" width="11.5" style="5" bestFit="1" customWidth="1"/>
    <col min="13578" max="13578" width="14.83203125" style="5" bestFit="1" customWidth="1"/>
    <col min="13579" max="13579" width="13.83203125" style="5" bestFit="1" customWidth="1"/>
    <col min="13580" max="13580" width="13.83203125" style="5" customWidth="1"/>
    <col min="13581" max="13581" width="13.83203125" style="5" bestFit="1" customWidth="1"/>
    <col min="13582" max="13582" width="16" style="5" customWidth="1"/>
    <col min="13583" max="13583" width="13" style="5" customWidth="1"/>
    <col min="13584" max="13584" width="13.5" style="5" bestFit="1" customWidth="1"/>
    <col min="13585" max="13585" width="10.6640625" style="5" bestFit="1" customWidth="1"/>
    <col min="13586" max="13586" width="12" style="5" bestFit="1" customWidth="1"/>
    <col min="13587" max="13587" width="14.6640625" style="5" bestFit="1" customWidth="1"/>
    <col min="13588" max="13588" width="15.33203125" style="5" customWidth="1"/>
    <col min="13589" max="13589" width="12.33203125" style="5" customWidth="1"/>
    <col min="13590" max="13590" width="8" style="5" bestFit="1" customWidth="1"/>
    <col min="13591" max="13592" width="13" style="5" bestFit="1" customWidth="1"/>
    <col min="13593" max="13593" width="8.83203125" style="5" bestFit="1" customWidth="1"/>
    <col min="13594" max="13594" width="16" style="5" customWidth="1"/>
    <col min="13595" max="13595" width="11.33203125" style="5" customWidth="1"/>
    <col min="13596" max="13596" width="13" style="5" bestFit="1" customWidth="1"/>
    <col min="13597" max="13597" width="14.5" style="5" customWidth="1"/>
    <col min="13598" max="13598" width="13" style="5" bestFit="1" customWidth="1"/>
    <col min="13599" max="13599" width="16" style="5" customWidth="1"/>
    <col min="13600" max="13600" width="11" style="5" bestFit="1" customWidth="1"/>
    <col min="13601" max="13601" width="12.1640625" style="5" bestFit="1" customWidth="1"/>
    <col min="13602" max="13602" width="13.6640625" style="5" bestFit="1" customWidth="1"/>
    <col min="13603" max="13792" width="10.6640625" style="5"/>
    <col min="13793" max="13793" width="3.1640625" style="5" bestFit="1" customWidth="1"/>
    <col min="13794" max="13794" width="17" style="5" bestFit="1" customWidth="1"/>
    <col min="13795" max="13795" width="17.6640625" style="5" customWidth="1"/>
    <col min="13796" max="13796" width="9.83203125" style="5" customWidth="1"/>
    <col min="13797" max="13797" width="10.83203125" style="5" customWidth="1"/>
    <col min="13798" max="13798" width="32.5" style="5" bestFit="1" customWidth="1"/>
    <col min="13799" max="13808" width="16" style="5" customWidth="1"/>
    <col min="13809" max="13809" width="14.1640625" style="5" bestFit="1" customWidth="1"/>
    <col min="13810" max="13810" width="13.5" style="5" bestFit="1" customWidth="1"/>
    <col min="13811" max="13811" width="15.5" style="5" bestFit="1" customWidth="1"/>
    <col min="13812" max="13812" width="13.5" style="5" bestFit="1" customWidth="1"/>
    <col min="13813" max="13813" width="14.6640625" style="5" customWidth="1"/>
    <col min="13814" max="13823" width="16" style="5" customWidth="1"/>
    <col min="13824" max="13824" width="13.83203125" style="5" customWidth="1"/>
    <col min="13825" max="13825" width="13.5" style="5" customWidth="1"/>
    <col min="13826" max="13826" width="12.6640625" style="5" customWidth="1"/>
    <col min="13827" max="13827" width="15.6640625" style="5" bestFit="1" customWidth="1"/>
    <col min="13828" max="13828" width="14.1640625" style="5" customWidth="1"/>
    <col min="13829" max="13829" width="15.83203125" style="5" bestFit="1" customWidth="1"/>
    <col min="13830" max="13830" width="13.83203125" style="5" bestFit="1" customWidth="1"/>
    <col min="13831" max="13831" width="12.83203125" style="5" customWidth="1"/>
    <col min="13832" max="13832" width="16" style="5" customWidth="1"/>
    <col min="13833" max="13833" width="11.5" style="5" bestFit="1" customWidth="1"/>
    <col min="13834" max="13834" width="14.83203125" style="5" bestFit="1" customWidth="1"/>
    <col min="13835" max="13835" width="13.83203125" style="5" bestFit="1" customWidth="1"/>
    <col min="13836" max="13836" width="13.83203125" style="5" customWidth="1"/>
    <col min="13837" max="13837" width="13.83203125" style="5" bestFit="1" customWidth="1"/>
    <col min="13838" max="13838" width="16" style="5" customWidth="1"/>
    <col min="13839" max="13839" width="13" style="5" customWidth="1"/>
    <col min="13840" max="13840" width="13.5" style="5" bestFit="1" customWidth="1"/>
    <col min="13841" max="13841" width="10.6640625" style="5" bestFit="1" customWidth="1"/>
    <col min="13842" max="13842" width="12" style="5" bestFit="1" customWidth="1"/>
    <col min="13843" max="13843" width="14.6640625" style="5" bestFit="1" customWidth="1"/>
    <col min="13844" max="13844" width="15.33203125" style="5" customWidth="1"/>
    <col min="13845" max="13845" width="12.33203125" style="5" customWidth="1"/>
    <col min="13846" max="13846" width="8" style="5" bestFit="1" customWidth="1"/>
    <col min="13847" max="13848" width="13" style="5" bestFit="1" customWidth="1"/>
    <col min="13849" max="13849" width="8.83203125" style="5" bestFit="1" customWidth="1"/>
    <col min="13850" max="13850" width="16" style="5" customWidth="1"/>
    <col min="13851" max="13851" width="11.33203125" style="5" customWidth="1"/>
    <col min="13852" max="13852" width="13" style="5" bestFit="1" customWidth="1"/>
    <col min="13853" max="13853" width="14.5" style="5" customWidth="1"/>
    <col min="13854" max="13854" width="13" style="5" bestFit="1" customWidth="1"/>
    <col min="13855" max="13855" width="16" style="5" customWidth="1"/>
    <col min="13856" max="13856" width="11" style="5" bestFit="1" customWidth="1"/>
    <col min="13857" max="13857" width="12.1640625" style="5" bestFit="1" customWidth="1"/>
    <col min="13858" max="13858" width="13.6640625" style="5" bestFit="1" customWidth="1"/>
    <col min="13859" max="14048" width="10.6640625" style="5"/>
    <col min="14049" max="14049" width="3.1640625" style="5" bestFit="1" customWidth="1"/>
    <col min="14050" max="14050" width="17" style="5" bestFit="1" customWidth="1"/>
    <col min="14051" max="14051" width="17.6640625" style="5" customWidth="1"/>
    <col min="14052" max="14052" width="9.83203125" style="5" customWidth="1"/>
    <col min="14053" max="14053" width="10.83203125" style="5" customWidth="1"/>
    <col min="14054" max="14054" width="32.5" style="5" bestFit="1" customWidth="1"/>
    <col min="14055" max="14064" width="16" style="5" customWidth="1"/>
    <col min="14065" max="14065" width="14.1640625" style="5" bestFit="1" customWidth="1"/>
    <col min="14066" max="14066" width="13.5" style="5" bestFit="1" customWidth="1"/>
    <col min="14067" max="14067" width="15.5" style="5" bestFit="1" customWidth="1"/>
    <col min="14068" max="14068" width="13.5" style="5" bestFit="1" customWidth="1"/>
    <col min="14069" max="14069" width="14.6640625" style="5" customWidth="1"/>
    <col min="14070" max="14079" width="16" style="5" customWidth="1"/>
    <col min="14080" max="14080" width="13.83203125" style="5" customWidth="1"/>
    <col min="14081" max="14081" width="13.5" style="5" customWidth="1"/>
    <col min="14082" max="14082" width="12.6640625" style="5" customWidth="1"/>
    <col min="14083" max="14083" width="15.6640625" style="5" bestFit="1" customWidth="1"/>
    <col min="14084" max="14084" width="14.1640625" style="5" customWidth="1"/>
    <col min="14085" max="14085" width="15.83203125" style="5" bestFit="1" customWidth="1"/>
    <col min="14086" max="14086" width="13.83203125" style="5" bestFit="1" customWidth="1"/>
    <col min="14087" max="14087" width="12.83203125" style="5" customWidth="1"/>
    <col min="14088" max="14088" width="16" style="5" customWidth="1"/>
    <col min="14089" max="14089" width="11.5" style="5" bestFit="1" customWidth="1"/>
    <col min="14090" max="14090" width="14.83203125" style="5" bestFit="1" customWidth="1"/>
    <col min="14091" max="14091" width="13.83203125" style="5" bestFit="1" customWidth="1"/>
    <col min="14092" max="14092" width="13.83203125" style="5" customWidth="1"/>
    <col min="14093" max="14093" width="13.83203125" style="5" bestFit="1" customWidth="1"/>
    <col min="14094" max="14094" width="16" style="5" customWidth="1"/>
    <col min="14095" max="14095" width="13" style="5" customWidth="1"/>
    <col min="14096" max="14096" width="13.5" style="5" bestFit="1" customWidth="1"/>
    <col min="14097" max="14097" width="10.6640625" style="5" bestFit="1" customWidth="1"/>
    <col min="14098" max="14098" width="12" style="5" bestFit="1" customWidth="1"/>
    <col min="14099" max="14099" width="14.6640625" style="5" bestFit="1" customWidth="1"/>
    <col min="14100" max="14100" width="15.33203125" style="5" customWidth="1"/>
    <col min="14101" max="14101" width="12.33203125" style="5" customWidth="1"/>
    <col min="14102" max="14102" width="8" style="5" bestFit="1" customWidth="1"/>
    <col min="14103" max="14104" width="13" style="5" bestFit="1" customWidth="1"/>
    <col min="14105" max="14105" width="8.83203125" style="5" bestFit="1" customWidth="1"/>
    <col min="14106" max="14106" width="16" style="5" customWidth="1"/>
    <col min="14107" max="14107" width="11.33203125" style="5" customWidth="1"/>
    <col min="14108" max="14108" width="13" style="5" bestFit="1" customWidth="1"/>
    <col min="14109" max="14109" width="14.5" style="5" customWidth="1"/>
    <col min="14110" max="14110" width="13" style="5" bestFit="1" customWidth="1"/>
    <col min="14111" max="14111" width="16" style="5" customWidth="1"/>
    <col min="14112" max="14112" width="11" style="5" bestFit="1" customWidth="1"/>
    <col min="14113" max="14113" width="12.1640625" style="5" bestFit="1" customWidth="1"/>
    <col min="14114" max="14114" width="13.6640625" style="5" bestFit="1" customWidth="1"/>
    <col min="14115" max="14304" width="10.6640625" style="5"/>
    <col min="14305" max="14305" width="3.1640625" style="5" bestFit="1" customWidth="1"/>
    <col min="14306" max="14306" width="17" style="5" bestFit="1" customWidth="1"/>
    <col min="14307" max="14307" width="17.6640625" style="5" customWidth="1"/>
    <col min="14308" max="14308" width="9.83203125" style="5" customWidth="1"/>
    <col min="14309" max="14309" width="10.83203125" style="5" customWidth="1"/>
    <col min="14310" max="14310" width="32.5" style="5" bestFit="1" customWidth="1"/>
    <col min="14311" max="14320" width="16" style="5" customWidth="1"/>
    <col min="14321" max="14321" width="14.1640625" style="5" bestFit="1" customWidth="1"/>
    <col min="14322" max="14322" width="13.5" style="5" bestFit="1" customWidth="1"/>
    <col min="14323" max="14323" width="15.5" style="5" bestFit="1" customWidth="1"/>
    <col min="14324" max="14324" width="13.5" style="5" bestFit="1" customWidth="1"/>
    <col min="14325" max="14325" width="14.6640625" style="5" customWidth="1"/>
    <col min="14326" max="14335" width="16" style="5" customWidth="1"/>
    <col min="14336" max="14336" width="13.83203125" style="5" customWidth="1"/>
    <col min="14337" max="14337" width="13.5" style="5" customWidth="1"/>
    <col min="14338" max="14338" width="12.6640625" style="5" customWidth="1"/>
    <col min="14339" max="14339" width="15.6640625" style="5" bestFit="1" customWidth="1"/>
    <col min="14340" max="14340" width="14.1640625" style="5" customWidth="1"/>
    <col min="14341" max="14341" width="15.83203125" style="5" bestFit="1" customWidth="1"/>
    <col min="14342" max="14342" width="13.83203125" style="5" bestFit="1" customWidth="1"/>
    <col min="14343" max="14343" width="12.83203125" style="5" customWidth="1"/>
    <col min="14344" max="14344" width="16" style="5" customWidth="1"/>
    <col min="14345" max="14345" width="11.5" style="5" bestFit="1" customWidth="1"/>
    <col min="14346" max="14346" width="14.83203125" style="5" bestFit="1" customWidth="1"/>
    <col min="14347" max="14347" width="13.83203125" style="5" bestFit="1" customWidth="1"/>
    <col min="14348" max="14348" width="13.83203125" style="5" customWidth="1"/>
    <col min="14349" max="14349" width="13.83203125" style="5" bestFit="1" customWidth="1"/>
    <col min="14350" max="14350" width="16" style="5" customWidth="1"/>
    <col min="14351" max="14351" width="13" style="5" customWidth="1"/>
    <col min="14352" max="14352" width="13.5" style="5" bestFit="1" customWidth="1"/>
    <col min="14353" max="14353" width="10.6640625" style="5" bestFit="1" customWidth="1"/>
    <col min="14354" max="14354" width="12" style="5" bestFit="1" customWidth="1"/>
    <col min="14355" max="14355" width="14.6640625" style="5" bestFit="1" customWidth="1"/>
    <col min="14356" max="14356" width="15.33203125" style="5" customWidth="1"/>
    <col min="14357" max="14357" width="12.33203125" style="5" customWidth="1"/>
    <col min="14358" max="14358" width="8" style="5" bestFit="1" customWidth="1"/>
    <col min="14359" max="14360" width="13" style="5" bestFit="1" customWidth="1"/>
    <col min="14361" max="14361" width="8.83203125" style="5" bestFit="1" customWidth="1"/>
    <col min="14362" max="14362" width="16" style="5" customWidth="1"/>
    <col min="14363" max="14363" width="11.33203125" style="5" customWidth="1"/>
    <col min="14364" max="14364" width="13" style="5" bestFit="1" customWidth="1"/>
    <col min="14365" max="14365" width="14.5" style="5" customWidth="1"/>
    <col min="14366" max="14366" width="13" style="5" bestFit="1" customWidth="1"/>
    <col min="14367" max="14367" width="16" style="5" customWidth="1"/>
    <col min="14368" max="14368" width="11" style="5" bestFit="1" customWidth="1"/>
    <col min="14369" max="14369" width="12.1640625" style="5" bestFit="1" customWidth="1"/>
    <col min="14370" max="14370" width="13.6640625" style="5" bestFit="1" customWidth="1"/>
    <col min="14371" max="14560" width="10.6640625" style="5"/>
    <col min="14561" max="14561" width="3.1640625" style="5" bestFit="1" customWidth="1"/>
    <col min="14562" max="14562" width="17" style="5" bestFit="1" customWidth="1"/>
    <col min="14563" max="14563" width="17.6640625" style="5" customWidth="1"/>
    <col min="14564" max="14564" width="9.83203125" style="5" customWidth="1"/>
    <col min="14565" max="14565" width="10.83203125" style="5" customWidth="1"/>
    <col min="14566" max="14566" width="32.5" style="5" bestFit="1" customWidth="1"/>
    <col min="14567" max="14576" width="16" style="5" customWidth="1"/>
    <col min="14577" max="14577" width="14.1640625" style="5" bestFit="1" customWidth="1"/>
    <col min="14578" max="14578" width="13.5" style="5" bestFit="1" customWidth="1"/>
    <col min="14579" max="14579" width="15.5" style="5" bestFit="1" customWidth="1"/>
    <col min="14580" max="14580" width="13.5" style="5" bestFit="1" customWidth="1"/>
    <col min="14581" max="14581" width="14.6640625" style="5" customWidth="1"/>
    <col min="14582" max="14591" width="16" style="5" customWidth="1"/>
    <col min="14592" max="14592" width="13.83203125" style="5" customWidth="1"/>
    <col min="14593" max="14593" width="13.5" style="5" customWidth="1"/>
    <col min="14594" max="14594" width="12.6640625" style="5" customWidth="1"/>
    <col min="14595" max="14595" width="15.6640625" style="5" bestFit="1" customWidth="1"/>
    <col min="14596" max="14596" width="14.1640625" style="5" customWidth="1"/>
    <col min="14597" max="14597" width="15.83203125" style="5" bestFit="1" customWidth="1"/>
    <col min="14598" max="14598" width="13.83203125" style="5" bestFit="1" customWidth="1"/>
    <col min="14599" max="14599" width="12.83203125" style="5" customWidth="1"/>
    <col min="14600" max="14600" width="16" style="5" customWidth="1"/>
    <col min="14601" max="14601" width="11.5" style="5" bestFit="1" customWidth="1"/>
    <col min="14602" max="14602" width="14.83203125" style="5" bestFit="1" customWidth="1"/>
    <col min="14603" max="14603" width="13.83203125" style="5" bestFit="1" customWidth="1"/>
    <col min="14604" max="14604" width="13.83203125" style="5" customWidth="1"/>
    <col min="14605" max="14605" width="13.83203125" style="5" bestFit="1" customWidth="1"/>
    <col min="14606" max="14606" width="16" style="5" customWidth="1"/>
    <col min="14607" max="14607" width="13" style="5" customWidth="1"/>
    <col min="14608" max="14608" width="13.5" style="5" bestFit="1" customWidth="1"/>
    <col min="14609" max="14609" width="10.6640625" style="5" bestFit="1" customWidth="1"/>
    <col min="14610" max="14610" width="12" style="5" bestFit="1" customWidth="1"/>
    <col min="14611" max="14611" width="14.6640625" style="5" bestFit="1" customWidth="1"/>
    <col min="14612" max="14612" width="15.33203125" style="5" customWidth="1"/>
    <col min="14613" max="14613" width="12.33203125" style="5" customWidth="1"/>
    <col min="14614" max="14614" width="8" style="5" bestFit="1" customWidth="1"/>
    <col min="14615" max="14616" width="13" style="5" bestFit="1" customWidth="1"/>
    <col min="14617" max="14617" width="8.83203125" style="5" bestFit="1" customWidth="1"/>
    <col min="14618" max="14618" width="16" style="5" customWidth="1"/>
    <col min="14619" max="14619" width="11.33203125" style="5" customWidth="1"/>
    <col min="14620" max="14620" width="13" style="5" bestFit="1" customWidth="1"/>
    <col min="14621" max="14621" width="14.5" style="5" customWidth="1"/>
    <col min="14622" max="14622" width="13" style="5" bestFit="1" customWidth="1"/>
    <col min="14623" max="14623" width="16" style="5" customWidth="1"/>
    <col min="14624" max="14624" width="11" style="5" bestFit="1" customWidth="1"/>
    <col min="14625" max="14625" width="12.1640625" style="5" bestFit="1" customWidth="1"/>
    <col min="14626" max="14626" width="13.6640625" style="5" bestFit="1" customWidth="1"/>
    <col min="14627" max="14816" width="10.6640625" style="5"/>
    <col min="14817" max="14817" width="3.1640625" style="5" bestFit="1" customWidth="1"/>
    <col min="14818" max="14818" width="17" style="5" bestFit="1" customWidth="1"/>
    <col min="14819" max="14819" width="17.6640625" style="5" customWidth="1"/>
    <col min="14820" max="14820" width="9.83203125" style="5" customWidth="1"/>
    <col min="14821" max="14821" width="10.83203125" style="5" customWidth="1"/>
    <col min="14822" max="14822" width="32.5" style="5" bestFit="1" customWidth="1"/>
    <col min="14823" max="14832" width="16" style="5" customWidth="1"/>
    <col min="14833" max="14833" width="14.1640625" style="5" bestFit="1" customWidth="1"/>
    <col min="14834" max="14834" width="13.5" style="5" bestFit="1" customWidth="1"/>
    <col min="14835" max="14835" width="15.5" style="5" bestFit="1" customWidth="1"/>
    <col min="14836" max="14836" width="13.5" style="5" bestFit="1" customWidth="1"/>
    <col min="14837" max="14837" width="14.6640625" style="5" customWidth="1"/>
    <col min="14838" max="14847" width="16" style="5" customWidth="1"/>
    <col min="14848" max="14848" width="13.83203125" style="5" customWidth="1"/>
    <col min="14849" max="14849" width="13.5" style="5" customWidth="1"/>
    <col min="14850" max="14850" width="12.6640625" style="5" customWidth="1"/>
    <col min="14851" max="14851" width="15.6640625" style="5" bestFit="1" customWidth="1"/>
    <col min="14852" max="14852" width="14.1640625" style="5" customWidth="1"/>
    <col min="14853" max="14853" width="15.83203125" style="5" bestFit="1" customWidth="1"/>
    <col min="14854" max="14854" width="13.83203125" style="5" bestFit="1" customWidth="1"/>
    <col min="14855" max="14855" width="12.83203125" style="5" customWidth="1"/>
    <col min="14856" max="14856" width="16" style="5" customWidth="1"/>
    <col min="14857" max="14857" width="11.5" style="5" bestFit="1" customWidth="1"/>
    <col min="14858" max="14858" width="14.83203125" style="5" bestFit="1" customWidth="1"/>
    <col min="14859" max="14859" width="13.83203125" style="5" bestFit="1" customWidth="1"/>
    <col min="14860" max="14860" width="13.83203125" style="5" customWidth="1"/>
    <col min="14861" max="14861" width="13.83203125" style="5" bestFit="1" customWidth="1"/>
    <col min="14862" max="14862" width="16" style="5" customWidth="1"/>
    <col min="14863" max="14863" width="13" style="5" customWidth="1"/>
    <col min="14864" max="14864" width="13.5" style="5" bestFit="1" customWidth="1"/>
    <col min="14865" max="14865" width="10.6640625" style="5" bestFit="1" customWidth="1"/>
    <col min="14866" max="14866" width="12" style="5" bestFit="1" customWidth="1"/>
    <col min="14867" max="14867" width="14.6640625" style="5" bestFit="1" customWidth="1"/>
    <col min="14868" max="14868" width="15.33203125" style="5" customWidth="1"/>
    <col min="14869" max="14869" width="12.33203125" style="5" customWidth="1"/>
    <col min="14870" max="14870" width="8" style="5" bestFit="1" customWidth="1"/>
    <col min="14871" max="14872" width="13" style="5" bestFit="1" customWidth="1"/>
    <col min="14873" max="14873" width="8.83203125" style="5" bestFit="1" customWidth="1"/>
    <col min="14874" max="14874" width="16" style="5" customWidth="1"/>
    <col min="14875" max="14875" width="11.33203125" style="5" customWidth="1"/>
    <col min="14876" max="14876" width="13" style="5" bestFit="1" customWidth="1"/>
    <col min="14877" max="14877" width="14.5" style="5" customWidth="1"/>
    <col min="14878" max="14878" width="13" style="5" bestFit="1" customWidth="1"/>
    <col min="14879" max="14879" width="16" style="5" customWidth="1"/>
    <col min="14880" max="14880" width="11" style="5" bestFit="1" customWidth="1"/>
    <col min="14881" max="14881" width="12.1640625" style="5" bestFit="1" customWidth="1"/>
    <col min="14882" max="14882" width="13.6640625" style="5" bestFit="1" customWidth="1"/>
    <col min="14883" max="15072" width="10.6640625" style="5"/>
    <col min="15073" max="15073" width="3.1640625" style="5" bestFit="1" customWidth="1"/>
    <col min="15074" max="15074" width="17" style="5" bestFit="1" customWidth="1"/>
    <col min="15075" max="15075" width="17.6640625" style="5" customWidth="1"/>
    <col min="15076" max="15076" width="9.83203125" style="5" customWidth="1"/>
    <col min="15077" max="15077" width="10.83203125" style="5" customWidth="1"/>
    <col min="15078" max="15078" width="32.5" style="5" bestFit="1" customWidth="1"/>
    <col min="15079" max="15088" width="16" style="5" customWidth="1"/>
    <col min="15089" max="15089" width="14.1640625" style="5" bestFit="1" customWidth="1"/>
    <col min="15090" max="15090" width="13.5" style="5" bestFit="1" customWidth="1"/>
    <col min="15091" max="15091" width="15.5" style="5" bestFit="1" customWidth="1"/>
    <col min="15092" max="15092" width="13.5" style="5" bestFit="1" customWidth="1"/>
    <col min="15093" max="15093" width="14.6640625" style="5" customWidth="1"/>
    <col min="15094" max="15103" width="16" style="5" customWidth="1"/>
    <col min="15104" max="15104" width="13.83203125" style="5" customWidth="1"/>
    <col min="15105" max="15105" width="13.5" style="5" customWidth="1"/>
    <col min="15106" max="15106" width="12.6640625" style="5" customWidth="1"/>
    <col min="15107" max="15107" width="15.6640625" style="5" bestFit="1" customWidth="1"/>
    <col min="15108" max="15108" width="14.1640625" style="5" customWidth="1"/>
    <col min="15109" max="15109" width="15.83203125" style="5" bestFit="1" customWidth="1"/>
    <col min="15110" max="15110" width="13.83203125" style="5" bestFit="1" customWidth="1"/>
    <col min="15111" max="15111" width="12.83203125" style="5" customWidth="1"/>
    <col min="15112" max="15112" width="16" style="5" customWidth="1"/>
    <col min="15113" max="15113" width="11.5" style="5" bestFit="1" customWidth="1"/>
    <col min="15114" max="15114" width="14.83203125" style="5" bestFit="1" customWidth="1"/>
    <col min="15115" max="15115" width="13.83203125" style="5" bestFit="1" customWidth="1"/>
    <col min="15116" max="15116" width="13.83203125" style="5" customWidth="1"/>
    <col min="15117" max="15117" width="13.83203125" style="5" bestFit="1" customWidth="1"/>
    <col min="15118" max="15118" width="16" style="5" customWidth="1"/>
    <col min="15119" max="15119" width="13" style="5" customWidth="1"/>
    <col min="15120" max="15120" width="13.5" style="5" bestFit="1" customWidth="1"/>
    <col min="15121" max="15121" width="10.6640625" style="5" bestFit="1" customWidth="1"/>
    <col min="15122" max="15122" width="12" style="5" bestFit="1" customWidth="1"/>
    <col min="15123" max="15123" width="14.6640625" style="5" bestFit="1" customWidth="1"/>
    <col min="15124" max="15124" width="15.33203125" style="5" customWidth="1"/>
    <col min="15125" max="15125" width="12.33203125" style="5" customWidth="1"/>
    <col min="15126" max="15126" width="8" style="5" bestFit="1" customWidth="1"/>
    <col min="15127" max="15128" width="13" style="5" bestFit="1" customWidth="1"/>
    <col min="15129" max="15129" width="8.83203125" style="5" bestFit="1" customWidth="1"/>
    <col min="15130" max="15130" width="16" style="5" customWidth="1"/>
    <col min="15131" max="15131" width="11.33203125" style="5" customWidth="1"/>
    <col min="15132" max="15132" width="13" style="5" bestFit="1" customWidth="1"/>
    <col min="15133" max="15133" width="14.5" style="5" customWidth="1"/>
    <col min="15134" max="15134" width="13" style="5" bestFit="1" customWidth="1"/>
    <col min="15135" max="15135" width="16" style="5" customWidth="1"/>
    <col min="15136" max="15136" width="11" style="5" bestFit="1" customWidth="1"/>
    <col min="15137" max="15137" width="12.1640625" style="5" bestFit="1" customWidth="1"/>
    <col min="15138" max="15138" width="13.6640625" style="5" bestFit="1" customWidth="1"/>
    <col min="15139" max="15328" width="10.6640625" style="5"/>
    <col min="15329" max="15329" width="3.1640625" style="5" bestFit="1" customWidth="1"/>
    <col min="15330" max="15330" width="17" style="5" bestFit="1" customWidth="1"/>
    <col min="15331" max="15331" width="17.6640625" style="5" customWidth="1"/>
    <col min="15332" max="15332" width="9.83203125" style="5" customWidth="1"/>
    <col min="15333" max="15333" width="10.83203125" style="5" customWidth="1"/>
    <col min="15334" max="15334" width="32.5" style="5" bestFit="1" customWidth="1"/>
    <col min="15335" max="15344" width="16" style="5" customWidth="1"/>
    <col min="15345" max="15345" width="14.1640625" style="5" bestFit="1" customWidth="1"/>
    <col min="15346" max="15346" width="13.5" style="5" bestFit="1" customWidth="1"/>
    <col min="15347" max="15347" width="15.5" style="5" bestFit="1" customWidth="1"/>
    <col min="15348" max="15348" width="13.5" style="5" bestFit="1" customWidth="1"/>
    <col min="15349" max="15349" width="14.6640625" style="5" customWidth="1"/>
    <col min="15350" max="15359" width="16" style="5" customWidth="1"/>
    <col min="15360" max="15360" width="13.83203125" style="5" customWidth="1"/>
    <col min="15361" max="15361" width="13.5" style="5" customWidth="1"/>
    <col min="15362" max="15362" width="12.6640625" style="5" customWidth="1"/>
    <col min="15363" max="15363" width="15.6640625" style="5" bestFit="1" customWidth="1"/>
    <col min="15364" max="15364" width="14.1640625" style="5" customWidth="1"/>
    <col min="15365" max="15365" width="15.83203125" style="5" bestFit="1" customWidth="1"/>
    <col min="15366" max="15366" width="13.83203125" style="5" bestFit="1" customWidth="1"/>
    <col min="15367" max="15367" width="12.83203125" style="5" customWidth="1"/>
    <col min="15368" max="15368" width="16" style="5" customWidth="1"/>
    <col min="15369" max="15369" width="11.5" style="5" bestFit="1" customWidth="1"/>
    <col min="15370" max="15370" width="14.83203125" style="5" bestFit="1" customWidth="1"/>
    <col min="15371" max="15371" width="13.83203125" style="5" bestFit="1" customWidth="1"/>
    <col min="15372" max="15372" width="13.83203125" style="5" customWidth="1"/>
    <col min="15373" max="15373" width="13.83203125" style="5" bestFit="1" customWidth="1"/>
    <col min="15374" max="15374" width="16" style="5" customWidth="1"/>
    <col min="15375" max="15375" width="13" style="5" customWidth="1"/>
    <col min="15376" max="15376" width="13.5" style="5" bestFit="1" customWidth="1"/>
    <col min="15377" max="15377" width="10.6640625" style="5" bestFit="1" customWidth="1"/>
    <col min="15378" max="15378" width="12" style="5" bestFit="1" customWidth="1"/>
    <col min="15379" max="15379" width="14.6640625" style="5" bestFit="1" customWidth="1"/>
    <col min="15380" max="15380" width="15.33203125" style="5" customWidth="1"/>
    <col min="15381" max="15381" width="12.33203125" style="5" customWidth="1"/>
    <col min="15382" max="15382" width="8" style="5" bestFit="1" customWidth="1"/>
    <col min="15383" max="15384" width="13" style="5" bestFit="1" customWidth="1"/>
    <col min="15385" max="15385" width="8.83203125" style="5" bestFit="1" customWidth="1"/>
    <col min="15386" max="15386" width="16" style="5" customWidth="1"/>
    <col min="15387" max="15387" width="11.33203125" style="5" customWidth="1"/>
    <col min="15388" max="15388" width="13" style="5" bestFit="1" customWidth="1"/>
    <col min="15389" max="15389" width="14.5" style="5" customWidth="1"/>
    <col min="15390" max="15390" width="13" style="5" bestFit="1" customWidth="1"/>
    <col min="15391" max="15391" width="16" style="5" customWidth="1"/>
    <col min="15392" max="15392" width="11" style="5" bestFit="1" customWidth="1"/>
    <col min="15393" max="15393" width="12.1640625" style="5" bestFit="1" customWidth="1"/>
    <col min="15394" max="15394" width="13.6640625" style="5" bestFit="1" customWidth="1"/>
    <col min="15395" max="15584" width="10.6640625" style="5"/>
    <col min="15585" max="15585" width="3.1640625" style="5" bestFit="1" customWidth="1"/>
    <col min="15586" max="15586" width="17" style="5" bestFit="1" customWidth="1"/>
    <col min="15587" max="15587" width="17.6640625" style="5" customWidth="1"/>
    <col min="15588" max="15588" width="9.83203125" style="5" customWidth="1"/>
    <col min="15589" max="15589" width="10.83203125" style="5" customWidth="1"/>
    <col min="15590" max="15590" width="32.5" style="5" bestFit="1" customWidth="1"/>
    <col min="15591" max="15600" width="16" style="5" customWidth="1"/>
    <col min="15601" max="15601" width="14.1640625" style="5" bestFit="1" customWidth="1"/>
    <col min="15602" max="15602" width="13.5" style="5" bestFit="1" customWidth="1"/>
    <col min="15603" max="15603" width="15.5" style="5" bestFit="1" customWidth="1"/>
    <col min="15604" max="15604" width="13.5" style="5" bestFit="1" customWidth="1"/>
    <col min="15605" max="15605" width="14.6640625" style="5" customWidth="1"/>
    <col min="15606" max="15615" width="16" style="5" customWidth="1"/>
    <col min="15616" max="15616" width="13.83203125" style="5" customWidth="1"/>
    <col min="15617" max="15617" width="13.5" style="5" customWidth="1"/>
    <col min="15618" max="15618" width="12.6640625" style="5" customWidth="1"/>
    <col min="15619" max="15619" width="15.6640625" style="5" bestFit="1" customWidth="1"/>
    <col min="15620" max="15620" width="14.1640625" style="5" customWidth="1"/>
    <col min="15621" max="15621" width="15.83203125" style="5" bestFit="1" customWidth="1"/>
    <col min="15622" max="15622" width="13.83203125" style="5" bestFit="1" customWidth="1"/>
    <col min="15623" max="15623" width="12.83203125" style="5" customWidth="1"/>
    <col min="15624" max="15624" width="16" style="5" customWidth="1"/>
    <col min="15625" max="15625" width="11.5" style="5" bestFit="1" customWidth="1"/>
    <col min="15626" max="15626" width="14.83203125" style="5" bestFit="1" customWidth="1"/>
    <col min="15627" max="15627" width="13.83203125" style="5" bestFit="1" customWidth="1"/>
    <col min="15628" max="15628" width="13.83203125" style="5" customWidth="1"/>
    <col min="15629" max="15629" width="13.83203125" style="5" bestFit="1" customWidth="1"/>
    <col min="15630" max="15630" width="16" style="5" customWidth="1"/>
    <col min="15631" max="15631" width="13" style="5" customWidth="1"/>
    <col min="15632" max="15632" width="13.5" style="5" bestFit="1" customWidth="1"/>
    <col min="15633" max="15633" width="10.6640625" style="5" bestFit="1" customWidth="1"/>
    <col min="15634" max="15634" width="12" style="5" bestFit="1" customWidth="1"/>
    <col min="15635" max="15635" width="14.6640625" style="5" bestFit="1" customWidth="1"/>
    <col min="15636" max="15636" width="15.33203125" style="5" customWidth="1"/>
    <col min="15637" max="15637" width="12.33203125" style="5" customWidth="1"/>
    <col min="15638" max="15638" width="8" style="5" bestFit="1" customWidth="1"/>
    <col min="15639" max="15640" width="13" style="5" bestFit="1" customWidth="1"/>
    <col min="15641" max="15641" width="8.83203125" style="5" bestFit="1" customWidth="1"/>
    <col min="15642" max="15642" width="16" style="5" customWidth="1"/>
    <col min="15643" max="15643" width="11.33203125" style="5" customWidth="1"/>
    <col min="15644" max="15644" width="13" style="5" bestFit="1" customWidth="1"/>
    <col min="15645" max="15645" width="14.5" style="5" customWidth="1"/>
    <col min="15646" max="15646" width="13" style="5" bestFit="1" customWidth="1"/>
    <col min="15647" max="15647" width="16" style="5" customWidth="1"/>
    <col min="15648" max="15648" width="11" style="5" bestFit="1" customWidth="1"/>
    <col min="15649" max="15649" width="12.1640625" style="5" bestFit="1" customWidth="1"/>
    <col min="15650" max="15650" width="13.6640625" style="5" bestFit="1" customWidth="1"/>
    <col min="15651" max="15840" width="10.6640625" style="5"/>
    <col min="15841" max="15841" width="3.1640625" style="5" bestFit="1" customWidth="1"/>
    <col min="15842" max="15842" width="17" style="5" bestFit="1" customWidth="1"/>
    <col min="15843" max="15843" width="17.6640625" style="5" customWidth="1"/>
    <col min="15844" max="15844" width="9.83203125" style="5" customWidth="1"/>
    <col min="15845" max="15845" width="10.83203125" style="5" customWidth="1"/>
    <col min="15846" max="15846" width="32.5" style="5" bestFit="1" customWidth="1"/>
    <col min="15847" max="15856" width="16" style="5" customWidth="1"/>
    <col min="15857" max="15857" width="14.1640625" style="5" bestFit="1" customWidth="1"/>
    <col min="15858" max="15858" width="13.5" style="5" bestFit="1" customWidth="1"/>
    <col min="15859" max="15859" width="15.5" style="5" bestFit="1" customWidth="1"/>
    <col min="15860" max="15860" width="13.5" style="5" bestFit="1" customWidth="1"/>
    <col min="15861" max="15861" width="14.6640625" style="5" customWidth="1"/>
    <col min="15862" max="15871" width="16" style="5" customWidth="1"/>
    <col min="15872" max="15872" width="13.83203125" style="5" customWidth="1"/>
    <col min="15873" max="15873" width="13.5" style="5" customWidth="1"/>
    <col min="15874" max="15874" width="12.6640625" style="5" customWidth="1"/>
    <col min="15875" max="15875" width="15.6640625" style="5" bestFit="1" customWidth="1"/>
    <col min="15876" max="15876" width="14.1640625" style="5" customWidth="1"/>
    <col min="15877" max="15877" width="15.83203125" style="5" bestFit="1" customWidth="1"/>
    <col min="15878" max="15878" width="13.83203125" style="5" bestFit="1" customWidth="1"/>
    <col min="15879" max="15879" width="12.83203125" style="5" customWidth="1"/>
    <col min="15880" max="15880" width="16" style="5" customWidth="1"/>
    <col min="15881" max="15881" width="11.5" style="5" bestFit="1" customWidth="1"/>
    <col min="15882" max="15882" width="14.83203125" style="5" bestFit="1" customWidth="1"/>
    <col min="15883" max="15883" width="13.83203125" style="5" bestFit="1" customWidth="1"/>
    <col min="15884" max="15884" width="13.83203125" style="5" customWidth="1"/>
    <col min="15885" max="15885" width="13.83203125" style="5" bestFit="1" customWidth="1"/>
    <col min="15886" max="15886" width="16" style="5" customWidth="1"/>
    <col min="15887" max="15887" width="13" style="5" customWidth="1"/>
    <col min="15888" max="15888" width="13.5" style="5" bestFit="1" customWidth="1"/>
    <col min="15889" max="15889" width="10.6640625" style="5" bestFit="1" customWidth="1"/>
    <col min="15890" max="15890" width="12" style="5" bestFit="1" customWidth="1"/>
    <col min="15891" max="15891" width="14.6640625" style="5" bestFit="1" customWidth="1"/>
    <col min="15892" max="15892" width="15.33203125" style="5" customWidth="1"/>
    <col min="15893" max="15893" width="12.33203125" style="5" customWidth="1"/>
    <col min="15894" max="15894" width="8" style="5" bestFit="1" customWidth="1"/>
    <col min="15895" max="15896" width="13" style="5" bestFit="1" customWidth="1"/>
    <col min="15897" max="15897" width="8.83203125" style="5" bestFit="1" customWidth="1"/>
    <col min="15898" max="15898" width="16" style="5" customWidth="1"/>
    <col min="15899" max="15899" width="11.33203125" style="5" customWidth="1"/>
    <col min="15900" max="15900" width="13" style="5" bestFit="1" customWidth="1"/>
    <col min="15901" max="15901" width="14.5" style="5" customWidth="1"/>
    <col min="15902" max="15902" width="13" style="5" bestFit="1" customWidth="1"/>
    <col min="15903" max="15903" width="16" style="5" customWidth="1"/>
    <col min="15904" max="15904" width="11" style="5" bestFit="1" customWidth="1"/>
    <col min="15905" max="15905" width="12.1640625" style="5" bestFit="1" customWidth="1"/>
    <col min="15906" max="15906" width="13.6640625" style="5" bestFit="1" customWidth="1"/>
    <col min="15907" max="16096" width="10.6640625" style="5"/>
    <col min="16097" max="16097" width="3.1640625" style="5" bestFit="1" customWidth="1"/>
    <col min="16098" max="16098" width="17" style="5" bestFit="1" customWidth="1"/>
    <col min="16099" max="16099" width="17.6640625" style="5" customWidth="1"/>
    <col min="16100" max="16100" width="9.83203125" style="5" customWidth="1"/>
    <col min="16101" max="16101" width="10.83203125" style="5" customWidth="1"/>
    <col min="16102" max="16102" width="32.5" style="5" bestFit="1" customWidth="1"/>
    <col min="16103" max="16112" width="16" style="5" customWidth="1"/>
    <col min="16113" max="16113" width="14.1640625" style="5" bestFit="1" customWidth="1"/>
    <col min="16114" max="16114" width="13.5" style="5" bestFit="1" customWidth="1"/>
    <col min="16115" max="16115" width="15.5" style="5" bestFit="1" customWidth="1"/>
    <col min="16116" max="16116" width="13.5" style="5" bestFit="1" customWidth="1"/>
    <col min="16117" max="16117" width="14.6640625" style="5" customWidth="1"/>
    <col min="16118" max="16127" width="16" style="5" customWidth="1"/>
    <col min="16128" max="16128" width="13.83203125" style="5" customWidth="1"/>
    <col min="16129" max="16129" width="13.5" style="5" customWidth="1"/>
    <col min="16130" max="16130" width="12.6640625" style="5" customWidth="1"/>
    <col min="16131" max="16131" width="15.6640625" style="5" bestFit="1" customWidth="1"/>
    <col min="16132" max="16132" width="14.1640625" style="5" customWidth="1"/>
    <col min="16133" max="16133" width="15.83203125" style="5" bestFit="1" customWidth="1"/>
    <col min="16134" max="16134" width="13.83203125" style="5" bestFit="1" customWidth="1"/>
    <col min="16135" max="16135" width="12.83203125" style="5" customWidth="1"/>
    <col min="16136" max="16136" width="16" style="5" customWidth="1"/>
    <col min="16137" max="16137" width="11.5" style="5" bestFit="1" customWidth="1"/>
    <col min="16138" max="16138" width="14.83203125" style="5" bestFit="1" customWidth="1"/>
    <col min="16139" max="16139" width="13.83203125" style="5" bestFit="1" customWidth="1"/>
    <col min="16140" max="16140" width="13.83203125" style="5" customWidth="1"/>
    <col min="16141" max="16141" width="13.83203125" style="5" bestFit="1" customWidth="1"/>
    <col min="16142" max="16142" width="16" style="5" customWidth="1"/>
    <col min="16143" max="16143" width="13" style="5" customWidth="1"/>
    <col min="16144" max="16144" width="13.5" style="5" bestFit="1" customWidth="1"/>
    <col min="16145" max="16145" width="10.6640625" style="5" bestFit="1" customWidth="1"/>
    <col min="16146" max="16146" width="12" style="5" bestFit="1" customWidth="1"/>
    <col min="16147" max="16147" width="14.6640625" style="5" bestFit="1" customWidth="1"/>
    <col min="16148" max="16148" width="15.33203125" style="5" customWidth="1"/>
    <col min="16149" max="16149" width="12.33203125" style="5" customWidth="1"/>
    <col min="16150" max="16150" width="8" style="5" bestFit="1" customWidth="1"/>
    <col min="16151" max="16152" width="13" style="5" bestFit="1" customWidth="1"/>
    <col min="16153" max="16153" width="8.83203125" style="5" bestFit="1" customWidth="1"/>
    <col min="16154" max="16154" width="16" style="5" customWidth="1"/>
    <col min="16155" max="16155" width="11.33203125" style="5" customWidth="1"/>
    <col min="16156" max="16156" width="13" style="5" bestFit="1" customWidth="1"/>
    <col min="16157" max="16157" width="14.5" style="5" customWidth="1"/>
    <col min="16158" max="16158" width="13" style="5" bestFit="1" customWidth="1"/>
    <col min="16159" max="16159" width="16" style="5" customWidth="1"/>
    <col min="16160" max="16160" width="11" style="5" bestFit="1" customWidth="1"/>
    <col min="16161" max="16161" width="12.1640625" style="5" bestFit="1" customWidth="1"/>
    <col min="16162" max="16162" width="13.6640625" style="5" bestFit="1" customWidth="1"/>
    <col min="16163" max="16384" width="10.6640625" style="5"/>
  </cols>
  <sheetData>
    <row r="1" spans="1:33" s="1" customFormat="1" x14ac:dyDescent="0.15">
      <c r="A1" s="85" t="s">
        <v>11</v>
      </c>
      <c r="B1" s="84" t="s">
        <v>7</v>
      </c>
      <c r="C1" s="84"/>
      <c r="D1" s="84"/>
      <c r="E1" s="84"/>
      <c r="F1" s="84"/>
      <c r="G1" s="84"/>
      <c r="H1" s="84"/>
      <c r="I1" s="84"/>
      <c r="J1" s="84"/>
      <c r="K1" s="39"/>
      <c r="L1" s="84" t="s">
        <v>9</v>
      </c>
      <c r="M1" s="84"/>
      <c r="N1" s="84"/>
      <c r="O1" s="39"/>
      <c r="P1" s="39" t="s">
        <v>32</v>
      </c>
      <c r="Q1" s="39"/>
      <c r="R1" s="39"/>
      <c r="S1" s="84" t="s">
        <v>40</v>
      </c>
      <c r="T1" s="84"/>
      <c r="U1" s="39"/>
      <c r="V1" s="39"/>
      <c r="W1" s="39"/>
      <c r="X1" s="4"/>
      <c r="Y1" s="84" t="s">
        <v>10</v>
      </c>
      <c r="Z1" s="84"/>
      <c r="AA1" s="84"/>
      <c r="AB1" s="84"/>
      <c r="AC1" s="39"/>
      <c r="AD1" s="84"/>
      <c r="AE1" s="84"/>
      <c r="AF1" s="84"/>
      <c r="AG1" s="84"/>
    </row>
    <row r="2" spans="1:33" s="4" customFormat="1" ht="42" customHeight="1" x14ac:dyDescent="0.15">
      <c r="A2" s="86"/>
      <c r="B2" s="2" t="s">
        <v>12</v>
      </c>
      <c r="C2" s="2" t="s">
        <v>13</v>
      </c>
      <c r="D2" s="2" t="s">
        <v>14</v>
      </c>
      <c r="E2" s="2" t="s">
        <v>15</v>
      </c>
      <c r="F2" s="2" t="s">
        <v>16</v>
      </c>
      <c r="G2" s="2" t="s">
        <v>17</v>
      </c>
      <c r="H2" s="2" t="s">
        <v>18</v>
      </c>
      <c r="I2" s="2" t="s">
        <v>19</v>
      </c>
      <c r="J2" s="3" t="s">
        <v>8</v>
      </c>
      <c r="K2" s="3"/>
      <c r="L2" s="2" t="s">
        <v>20</v>
      </c>
      <c r="M2" s="2" t="s">
        <v>21</v>
      </c>
      <c r="N2" s="3" t="s">
        <v>8</v>
      </c>
      <c r="O2" s="3"/>
      <c r="P2" s="2" t="s">
        <v>22</v>
      </c>
      <c r="Q2" s="3" t="s">
        <v>8</v>
      </c>
      <c r="R2" s="3"/>
      <c r="S2" s="2" t="s">
        <v>23</v>
      </c>
      <c r="T2" s="2" t="s">
        <v>24</v>
      </c>
      <c r="U2" s="3" t="s">
        <v>8</v>
      </c>
      <c r="V2" s="3"/>
      <c r="W2" s="50" t="s">
        <v>47</v>
      </c>
      <c r="X2" s="50"/>
      <c r="Y2" s="41">
        <v>1</v>
      </c>
      <c r="Z2" s="41">
        <v>2</v>
      </c>
      <c r="AA2" s="41">
        <v>3</v>
      </c>
      <c r="AB2" s="3"/>
      <c r="AD2" s="41"/>
      <c r="AE2" s="41"/>
      <c r="AF2" s="41"/>
      <c r="AG2" s="3"/>
    </row>
    <row r="3" spans="1:33" x14ac:dyDescent="0.15">
      <c r="A3" s="5">
        <v>1</v>
      </c>
      <c r="B3" s="5">
        <f>Textual!G3</f>
        <v>2</v>
      </c>
      <c r="C3" s="5">
        <f>Textual!I3</f>
        <v>2</v>
      </c>
      <c r="D3" s="5">
        <f>Textual!K3</f>
        <v>2</v>
      </c>
      <c r="E3" s="5">
        <f>Textual!M3</f>
        <v>2</v>
      </c>
      <c r="F3" s="5">
        <f>Textual!O3</f>
        <v>2</v>
      </c>
      <c r="G3" s="5">
        <f>Textual!Q3</f>
        <v>2</v>
      </c>
      <c r="H3" s="5">
        <f>Textual!S3</f>
        <v>2</v>
      </c>
      <c r="I3" s="5">
        <f>Textual!U3</f>
        <v>2</v>
      </c>
      <c r="J3" s="6">
        <f t="shared" ref="J3:J4" si="0">AVERAGE(B3:I3)</f>
        <v>2</v>
      </c>
      <c r="K3" s="6"/>
      <c r="L3" s="5">
        <f>Textual!W3</f>
        <v>2</v>
      </c>
      <c r="M3" s="5">
        <f>Textual!Y3</f>
        <v>2</v>
      </c>
      <c r="N3" s="6">
        <f t="shared" ref="N3:N4" si="1">AVERAGE(L3:M3)</f>
        <v>2</v>
      </c>
      <c r="O3" s="6"/>
      <c r="P3" s="5">
        <f>Textual!AA3</f>
        <v>2</v>
      </c>
      <c r="Q3" s="6">
        <f t="shared" ref="Q3:Q4" si="2">AVERAGE(P3:P3)</f>
        <v>2</v>
      </c>
      <c r="R3" s="6"/>
      <c r="S3" s="5">
        <f>Textual!AC3</f>
        <v>2</v>
      </c>
      <c r="T3" s="5">
        <f>Textual!AE3</f>
        <v>2</v>
      </c>
      <c r="U3" s="6">
        <f t="shared" ref="U3:U4" si="3">AVERAGE(T3:T3)</f>
        <v>2</v>
      </c>
      <c r="V3" s="6"/>
      <c r="W3" s="51">
        <f>SUM(B3:I3,L3:M3,P3,S3:T3)</f>
        <v>26</v>
      </c>
      <c r="Y3" s="14" t="str">
        <f>IF(Textual!AG3="SuccessfulIn","Successful in all Settings.",IF(Textual!AG3="SuccessfulIn2","Successful in most Settings.",IF(Textual!AG3="SuccessDoubtful","Success doubtful in many educational settings.",IF(Textual!AG3="SuccessDoubtfu2","Success doubtful in any setting."))))</f>
        <v>Successful in most Settings.</v>
      </c>
      <c r="Z3" s="14" t="str">
        <f>IF(Textual!AH3="RecommendWithou","Recommend without reservation.",IF(Textual!AH3="WouldRecommend","Would recommend with minor reservations.",IF(Textual!AH3="Recommendations","Recommendations limited with major reservations.",IF(Textual!AH3="UnableToRecomme","Unable to recommend in any setting. Further preparation necessary for certification."))))</f>
        <v>Recommend without reservation.</v>
      </c>
      <c r="AA3" s="15" t="str">
        <f>IF(Textual!AI3="TargetTheCandid","Target",IF(Textual!AI3="AcceptableThe","Acceptable",IF(Textual!AI3="Unacceptable","Unacceptable")))</f>
        <v>Target</v>
      </c>
      <c r="AB3" s="6"/>
      <c r="AD3" s="48"/>
      <c r="AE3" s="48"/>
      <c r="AG3" s="6"/>
    </row>
    <row r="4" spans="1:33" x14ac:dyDescent="0.15">
      <c r="A4" s="5">
        <v>2</v>
      </c>
      <c r="B4" s="5">
        <f>Textual!G4</f>
        <v>2</v>
      </c>
      <c r="C4" s="5">
        <f>Textual!I4</f>
        <v>2</v>
      </c>
      <c r="D4" s="5">
        <f>Textual!K4</f>
        <v>2</v>
      </c>
      <c r="E4" s="5">
        <f>Textual!M4</f>
        <v>2</v>
      </c>
      <c r="F4" s="5">
        <f>Textual!O4</f>
        <v>2</v>
      </c>
      <c r="G4" s="5">
        <f>Textual!Q4</f>
        <v>2</v>
      </c>
      <c r="H4" s="5">
        <f>Textual!S4</f>
        <v>2</v>
      </c>
      <c r="I4" s="5">
        <f>Textual!U4</f>
        <v>2</v>
      </c>
      <c r="J4" s="6">
        <f t="shared" si="0"/>
        <v>2</v>
      </c>
      <c r="K4" s="8"/>
      <c r="L4" s="5">
        <f>Textual!W4</f>
        <v>2</v>
      </c>
      <c r="M4" s="5">
        <f>Textual!Y4</f>
        <v>2</v>
      </c>
      <c r="N4" s="6">
        <f t="shared" si="1"/>
        <v>2</v>
      </c>
      <c r="O4" s="8"/>
      <c r="P4" s="5">
        <f>Textual!AA4</f>
        <v>2</v>
      </c>
      <c r="Q4" s="6">
        <f t="shared" si="2"/>
        <v>2</v>
      </c>
      <c r="R4" s="8"/>
      <c r="S4" s="5">
        <f>Textual!AC4</f>
        <v>2</v>
      </c>
      <c r="T4" s="5">
        <f>Textual!AE4</f>
        <v>2</v>
      </c>
      <c r="U4" s="6">
        <f t="shared" si="3"/>
        <v>2</v>
      </c>
      <c r="V4" s="6"/>
      <c r="W4" s="51">
        <f t="shared" ref="W4" si="4">SUM(B4:I4,L4:M4,P4,S4:T4)</f>
        <v>26</v>
      </c>
      <c r="Y4" s="14" t="str">
        <f>IF(Textual!AG4="SuccessfulIn","Successful in all Settings.",IF(Textual!AG4="SuccessfulIn2","Successful in most Settings.",IF(Textual!AG4="SuccessDoubtful","Success doubtful in many educational settings.",IF(Textual!AG4="SuccessDoubtfu2","Success doubtful in any setting."))))</f>
        <v>Successful in all Settings.</v>
      </c>
      <c r="Z4" s="14" t="str">
        <f>IF(Textual!AH4="RecommendWithou","Recommend without reservation.",IF(Textual!AH4="WouldRecommend","Would recommend with minor reservations.",IF(Textual!AH4="Recommendations","Recommendations limited with major reservations.",IF(Textual!AH4="UnableToRecomme","Unable to recommend in any setting. Further preparation necessary for certification."))))</f>
        <v>Recommend without reservation.</v>
      </c>
      <c r="AA4" s="15" t="str">
        <f>IF(Textual!AI4="TargetTheCandid","Target",IF(Textual!AI4="AcceptableThe","Acceptable",IF(Textual!AI4="Unacceptable","Unacceptable")))</f>
        <v>Target</v>
      </c>
      <c r="AB4" s="6"/>
      <c r="AD4" s="48"/>
      <c r="AE4" s="48"/>
      <c r="AG4" s="6"/>
    </row>
    <row r="5" spans="1:33" x14ac:dyDescent="0.15">
      <c r="A5" s="5">
        <v>3</v>
      </c>
      <c r="B5" s="5">
        <f>Textual!G5</f>
        <v>2</v>
      </c>
      <c r="C5" s="5">
        <f>Textual!I5</f>
        <v>2</v>
      </c>
      <c r="D5" s="5">
        <f>Textual!K5</f>
        <v>2</v>
      </c>
      <c r="E5" s="5">
        <f>Textual!M5</f>
        <v>2</v>
      </c>
      <c r="F5" s="5">
        <f>Textual!O5</f>
        <v>2</v>
      </c>
      <c r="G5" s="5">
        <f>Textual!Q5</f>
        <v>2</v>
      </c>
      <c r="H5" s="5">
        <f>Textual!S5</f>
        <v>2</v>
      </c>
      <c r="I5" s="5">
        <f>Textual!U5</f>
        <v>2</v>
      </c>
      <c r="J5" s="6">
        <f t="shared" ref="J5:J6" si="5">AVERAGE(B5:I5)</f>
        <v>2</v>
      </c>
      <c r="K5" s="8"/>
      <c r="L5" s="5">
        <f>Textual!W5</f>
        <v>2</v>
      </c>
      <c r="M5" s="5">
        <f>Textual!Y5</f>
        <v>2</v>
      </c>
      <c r="N5" s="6">
        <f t="shared" ref="N5:N6" si="6">AVERAGE(L5:M5)</f>
        <v>2</v>
      </c>
      <c r="O5" s="8"/>
      <c r="P5" s="5">
        <f>Textual!AA5</f>
        <v>2</v>
      </c>
      <c r="Q5" s="6">
        <f t="shared" ref="Q5:Q6" si="7">AVERAGE(P5:P5)</f>
        <v>2</v>
      </c>
      <c r="R5" s="8"/>
      <c r="S5" s="5">
        <f>Textual!AC5</f>
        <v>2</v>
      </c>
      <c r="T5" s="5">
        <f>Textual!AE5</f>
        <v>2</v>
      </c>
      <c r="U5" s="6">
        <f t="shared" ref="U5:U6" si="8">AVERAGE(T5:T5)</f>
        <v>2</v>
      </c>
      <c r="V5" s="6"/>
      <c r="W5" s="51">
        <f t="shared" ref="W5:W6" si="9">SUM(B5:I5,L5:M5,P5,S5:T5)</f>
        <v>26</v>
      </c>
      <c r="Y5" s="14" t="str">
        <f>IF(Textual!AG5="SuccessfulIn","Successful in all Settings.",IF(Textual!AG5="SuccessfulIn2","Successful in most Settings.",IF(Textual!AG5="SuccessDoubtful","Success doubtful in many educational settings.",IF(Textual!AG5="SuccessDoubtfu2","Success doubtful in any setting."))))</f>
        <v>Successful in all Settings.</v>
      </c>
      <c r="Z5" s="14" t="str">
        <f>IF(Textual!AH5="RecommendWithou","Recommend without reservation.",IF(Textual!AH5="WouldRecommend","Would recommend with minor reservations.",IF(Textual!AH5="Recommendations","Recommendations limited with major reservations.",IF(Textual!AH5="UnableToRecomme","Unable to recommend in any setting. Further preparation necessary for certification."))))</f>
        <v>Recommend without reservation.</v>
      </c>
      <c r="AA5" s="15" t="str">
        <f>IF(Textual!AI5="TargetTheCandid","Target",IF(Textual!AI5="AcceptableThe","Acceptable",IF(Textual!AI5="Unacceptable","Unacceptable")))</f>
        <v>Target</v>
      </c>
      <c r="AB5" s="6"/>
      <c r="AD5" s="48"/>
      <c r="AE5" s="48"/>
      <c r="AG5" s="6"/>
    </row>
    <row r="6" spans="1:33" x14ac:dyDescent="0.15">
      <c r="A6" s="5">
        <v>4</v>
      </c>
      <c r="B6" s="5">
        <f>Textual!G6</f>
        <v>2</v>
      </c>
      <c r="C6" s="5">
        <f>Textual!I6</f>
        <v>2</v>
      </c>
      <c r="D6" s="5">
        <f>Textual!K6</f>
        <v>2</v>
      </c>
      <c r="E6" s="5">
        <f>Textual!M6</f>
        <v>2</v>
      </c>
      <c r="F6" s="5">
        <f>Textual!O6</f>
        <v>2</v>
      </c>
      <c r="G6" s="5">
        <f>Textual!Q6</f>
        <v>2</v>
      </c>
      <c r="H6" s="5">
        <f>Textual!S6</f>
        <v>2</v>
      </c>
      <c r="I6" s="5">
        <f>Textual!U6</f>
        <v>2</v>
      </c>
      <c r="J6" s="6">
        <f t="shared" si="5"/>
        <v>2</v>
      </c>
      <c r="K6" s="8"/>
      <c r="L6" s="5">
        <f>Textual!W6</f>
        <v>2</v>
      </c>
      <c r="M6" s="5">
        <f>Textual!Y6</f>
        <v>2</v>
      </c>
      <c r="N6" s="6">
        <f t="shared" si="6"/>
        <v>2</v>
      </c>
      <c r="O6" s="8"/>
      <c r="P6" s="5">
        <f>Textual!AA6</f>
        <v>2</v>
      </c>
      <c r="Q6" s="6">
        <f t="shared" si="7"/>
        <v>2</v>
      </c>
      <c r="R6" s="8"/>
      <c r="S6" s="5">
        <f>Textual!AC6</f>
        <v>2</v>
      </c>
      <c r="T6" s="5">
        <f>Textual!AE6</f>
        <v>2</v>
      </c>
      <c r="U6" s="6">
        <f t="shared" si="8"/>
        <v>2</v>
      </c>
      <c r="V6" s="6"/>
      <c r="W6" s="51">
        <f t="shared" si="9"/>
        <v>26</v>
      </c>
      <c r="Y6" s="14" t="str">
        <f>IF(Textual!AG6="SuccessfulIn","Successful in all Settings.",IF(Textual!AG6="SuccessfulIn2","Successful in most Settings.",IF(Textual!AG6="SuccessDoubtful","Success doubtful in many educational settings.",IF(Textual!AG6="SuccessDoubtfu2","Success doubtful in any setting."))))</f>
        <v>Successful in all Settings.</v>
      </c>
      <c r="Z6" s="14" t="str">
        <f>IF(Textual!AH6="RecommendWithou","Recommend without reservation.",IF(Textual!AH6="WouldRecommend","Would recommend with minor reservations.",IF(Textual!AH6="Recommendations","Recommendations limited with major reservations.",IF(Textual!AH6="UnableToRecomme","Unable to recommend in any setting. Further preparation necessary for certification."))))</f>
        <v>Recommend without reservation.</v>
      </c>
      <c r="AA6" s="15" t="str">
        <f>IF(Textual!AI6="TargetTheCandid","Target",IF(Textual!AI6="AcceptableThe","Acceptable",IF(Textual!AI6="Unacceptable","Unacceptable")))</f>
        <v>Target</v>
      </c>
      <c r="AB6" s="6"/>
      <c r="AD6" s="48"/>
      <c r="AE6" s="48"/>
      <c r="AG6" s="6"/>
    </row>
    <row r="7" spans="1:33" x14ac:dyDescent="0.15">
      <c r="K7" s="8"/>
      <c r="O7" s="8"/>
      <c r="R7" s="8"/>
      <c r="Y7" s="5"/>
      <c r="AE7" s="5"/>
    </row>
    <row r="8" spans="1:33" x14ac:dyDescent="0.15">
      <c r="A8" s="7" t="s">
        <v>8</v>
      </c>
      <c r="B8" s="8">
        <f>AVERAGE(B3:B7)</f>
        <v>2</v>
      </c>
      <c r="C8" s="8">
        <f t="shared" ref="C8:W8" si="10">AVERAGE(C3:C7)</f>
        <v>2</v>
      </c>
      <c r="D8" s="8">
        <f t="shared" si="10"/>
        <v>2</v>
      </c>
      <c r="E8" s="8">
        <f t="shared" si="10"/>
        <v>2</v>
      </c>
      <c r="F8" s="8">
        <f t="shared" si="10"/>
        <v>2</v>
      </c>
      <c r="G8" s="8">
        <f t="shared" si="10"/>
        <v>2</v>
      </c>
      <c r="H8" s="8">
        <f t="shared" si="10"/>
        <v>2</v>
      </c>
      <c r="I8" s="8">
        <f t="shared" si="10"/>
        <v>2</v>
      </c>
      <c r="J8" s="8">
        <f t="shared" si="10"/>
        <v>2</v>
      </c>
      <c r="K8" s="8"/>
      <c r="L8" s="8">
        <f t="shared" si="10"/>
        <v>2</v>
      </c>
      <c r="M8" s="8">
        <f t="shared" si="10"/>
        <v>2</v>
      </c>
      <c r="N8" s="8">
        <f t="shared" si="10"/>
        <v>2</v>
      </c>
      <c r="O8" s="8"/>
      <c r="P8" s="8">
        <f t="shared" si="10"/>
        <v>2</v>
      </c>
      <c r="Q8" s="8">
        <f t="shared" si="10"/>
        <v>2</v>
      </c>
      <c r="R8" s="8"/>
      <c r="S8" s="8">
        <f t="shared" si="10"/>
        <v>2</v>
      </c>
      <c r="T8" s="8">
        <f t="shared" si="10"/>
        <v>2</v>
      </c>
      <c r="U8" s="8">
        <f t="shared" si="10"/>
        <v>2</v>
      </c>
      <c r="V8" s="8"/>
      <c r="W8" s="8">
        <f t="shared" si="10"/>
        <v>26</v>
      </c>
      <c r="X8" s="8"/>
      <c r="Z8" s="8"/>
      <c r="AA8" s="8"/>
      <c r="AB8" s="8"/>
      <c r="AD8" s="49"/>
      <c r="AE8" s="49"/>
      <c r="AF8" s="49"/>
      <c r="AG8" s="49"/>
    </row>
  </sheetData>
  <sheetProtection sheet="1" objects="1" scenarios="1"/>
  <mergeCells count="6">
    <mergeCell ref="AD1:AG1"/>
    <mergeCell ref="Y1:AB1"/>
    <mergeCell ref="S1:T1"/>
    <mergeCell ref="A1:A2"/>
    <mergeCell ref="B1:J1"/>
    <mergeCell ref="L1:N1"/>
  </mergeCells>
  <printOptions horizontalCentered="1" gridLines="1"/>
  <pageMargins left="0.25" right="0.25" top="1.5" bottom="0.75" header="0.5" footer="0.5"/>
  <pageSetup orientation="landscape" r:id="rId1"/>
  <headerFooter alignWithMargins="0">
    <oddHeader xml:space="preserve">&amp;C&amp;"MS Sans Serif,Bold Italic"&amp;10SOUTHWESTERN OK STATE UNIVERSITY&amp;"MS Sans Serif,Bold"
UNIVERSITY SUPERVISOR EVALUATION OF TEACHER CANDIDATE
&amp;"MS Sans Serif,Bold Italic"History&amp;"MS Sans Serif,Regular"
&amp;"MS Sans Serif,Bold"Spring 2022
</oddHeader>
    <oddFooter>&amp;C&amp;"MS Sans Serif,Bold"2 Target, 1 Acceptable, 0 Unacceptable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
  <sheetViews>
    <sheetView view="pageLayout" zoomScaleNormal="100" workbookViewId="0">
      <selection activeCell="B6" sqref="B6"/>
    </sheetView>
  </sheetViews>
  <sheetFormatPr defaultColWidth="10.6640625" defaultRowHeight="10.5" x14ac:dyDescent="0.15"/>
  <cols>
    <col min="1" max="1" width="3.1640625" style="5" bestFit="1" customWidth="1"/>
    <col min="2" max="2" width="17.6640625" style="13" bestFit="1" customWidth="1"/>
    <col min="3" max="3" width="22" style="13" bestFit="1" customWidth="1"/>
    <col min="4" max="4" width="13" style="13" bestFit="1" customWidth="1"/>
    <col min="5" max="5" width="13" style="13" customWidth="1"/>
    <col min="6" max="6" width="14.1640625" style="13" customWidth="1"/>
    <col min="7" max="7" width="13.1640625" style="17" customWidth="1"/>
    <col min="8" max="8" width="13.1640625" style="54" customWidth="1"/>
    <col min="9" max="9" width="16.1640625" style="17" customWidth="1"/>
    <col min="10" max="10" width="13.1640625" style="54" bestFit="1" customWidth="1"/>
    <col min="11" max="11" width="13.1640625" style="17" customWidth="1"/>
    <col min="12" max="12" width="15" style="54" customWidth="1"/>
    <col min="13" max="13" width="15.1640625" style="17" customWidth="1"/>
    <col min="14" max="14" width="19" style="54" customWidth="1"/>
    <col min="15" max="15" width="13.83203125" style="17" bestFit="1" customWidth="1"/>
    <col min="16" max="16" width="12.83203125" style="54" customWidth="1"/>
    <col min="17" max="17" width="12" style="17" customWidth="1"/>
    <col min="18" max="18" width="13.1640625" style="54" bestFit="1" customWidth="1"/>
    <col min="19" max="19" width="13.1640625" style="17" customWidth="1"/>
    <col min="20" max="20" width="15.5" style="54" bestFit="1" customWidth="1"/>
    <col min="21" max="21" width="13.5" style="17" bestFit="1" customWidth="1"/>
    <col min="22" max="22" width="14.6640625" style="54" customWidth="1"/>
    <col min="23" max="23" width="18.33203125" style="13" customWidth="1"/>
    <col min="24" max="24" width="15.5" style="54" customWidth="1"/>
    <col min="25" max="25" width="13" style="17" bestFit="1" customWidth="1"/>
    <col min="26" max="26" width="13" style="54" bestFit="1" customWidth="1"/>
    <col min="27" max="27" width="15.6640625" style="17" customWidth="1"/>
    <col min="28" max="28" width="13" style="54" customWidth="1"/>
    <col min="29" max="29" width="15.33203125" style="17" customWidth="1"/>
    <col min="30" max="30" width="16" style="54" customWidth="1"/>
    <col min="31" max="31" width="13.6640625" style="13" customWidth="1"/>
    <col min="32" max="32" width="15.5" style="54" bestFit="1" customWidth="1"/>
    <col min="33" max="33" width="25.33203125" style="13" customWidth="1"/>
    <col min="34" max="34" width="30.1640625" style="13" customWidth="1"/>
    <col min="35" max="35" width="20.83203125" style="13" customWidth="1"/>
    <col min="36" max="36" width="15.1640625" style="15" bestFit="1" customWidth="1"/>
    <col min="37" max="212" width="10.6640625" style="15"/>
    <col min="213" max="213" width="3.1640625" style="15" bestFit="1" customWidth="1"/>
    <col min="214" max="214" width="17" style="15" bestFit="1" customWidth="1"/>
    <col min="215" max="215" width="17.6640625" style="15" customWidth="1"/>
    <col min="216" max="216" width="9.83203125" style="15" customWidth="1"/>
    <col min="217" max="217" width="10.83203125" style="15" customWidth="1"/>
    <col min="218" max="218" width="32.5" style="15" bestFit="1" customWidth="1"/>
    <col min="219" max="228" width="16" style="15" customWidth="1"/>
    <col min="229" max="229" width="14.1640625" style="15" bestFit="1" customWidth="1"/>
    <col min="230" max="230" width="13.5" style="15" bestFit="1" customWidth="1"/>
    <col min="231" max="231" width="15.5" style="15" bestFit="1" customWidth="1"/>
    <col min="232" max="232" width="13.5" style="15" bestFit="1" customWidth="1"/>
    <col min="233" max="233" width="14.6640625" style="15" customWidth="1"/>
    <col min="234" max="243" width="16" style="15" customWidth="1"/>
    <col min="244" max="244" width="13.83203125" style="15" customWidth="1"/>
    <col min="245" max="245" width="13.5" style="15" customWidth="1"/>
    <col min="246" max="246" width="12.6640625" style="15" customWidth="1"/>
    <col min="247" max="247" width="15.6640625" style="15" bestFit="1" customWidth="1"/>
    <col min="248" max="248" width="14.1640625" style="15" customWidth="1"/>
    <col min="249" max="249" width="15.83203125" style="15" bestFit="1" customWidth="1"/>
    <col min="250" max="250" width="13.83203125" style="15" bestFit="1" customWidth="1"/>
    <col min="251" max="251" width="12.83203125" style="15" customWidth="1"/>
    <col min="252" max="252" width="16" style="15" customWidth="1"/>
    <col min="253" max="253" width="11.5" style="15" bestFit="1" customWidth="1"/>
    <col min="254" max="254" width="14.83203125" style="15" bestFit="1" customWidth="1"/>
    <col min="255" max="255" width="13.83203125" style="15" bestFit="1" customWidth="1"/>
    <col min="256" max="256" width="13.83203125" style="15" customWidth="1"/>
    <col min="257" max="257" width="13.83203125" style="15" bestFit="1" customWidth="1"/>
    <col min="258" max="258" width="16" style="15" customWidth="1"/>
    <col min="259" max="259" width="13" style="15" customWidth="1"/>
    <col min="260" max="260" width="13.5" style="15" bestFit="1" customWidth="1"/>
    <col min="261" max="261" width="10.6640625" style="15" bestFit="1" customWidth="1"/>
    <col min="262" max="262" width="12" style="15" bestFit="1" customWidth="1"/>
    <col min="263" max="263" width="14.6640625" style="15" bestFit="1" customWidth="1"/>
    <col min="264" max="264" width="15.33203125" style="15" customWidth="1"/>
    <col min="265" max="265" width="12.33203125" style="15" customWidth="1"/>
    <col min="266" max="266" width="8" style="15" bestFit="1" customWidth="1"/>
    <col min="267" max="268" width="13" style="15" bestFit="1" customWidth="1"/>
    <col min="269" max="269" width="8.83203125" style="15" bestFit="1" customWidth="1"/>
    <col min="270" max="270" width="16" style="15" customWidth="1"/>
    <col min="271" max="271" width="11.33203125" style="15" customWidth="1"/>
    <col min="272" max="272" width="13" style="15" bestFit="1" customWidth="1"/>
    <col min="273" max="273" width="14.5" style="15" customWidth="1"/>
    <col min="274" max="274" width="13" style="15" bestFit="1" customWidth="1"/>
    <col min="275" max="275" width="16" style="15" customWidth="1"/>
    <col min="276" max="276" width="11" style="15" bestFit="1" customWidth="1"/>
    <col min="277" max="277" width="12.1640625" style="15" bestFit="1" customWidth="1"/>
    <col min="278" max="278" width="13.6640625" style="15" bestFit="1" customWidth="1"/>
    <col min="279" max="468" width="10.6640625" style="15"/>
    <col min="469" max="469" width="3.1640625" style="15" bestFit="1" customWidth="1"/>
    <col min="470" max="470" width="17" style="15" bestFit="1" customWidth="1"/>
    <col min="471" max="471" width="17.6640625" style="15" customWidth="1"/>
    <col min="472" max="472" width="9.83203125" style="15" customWidth="1"/>
    <col min="473" max="473" width="10.83203125" style="15" customWidth="1"/>
    <col min="474" max="474" width="32.5" style="15" bestFit="1" customWidth="1"/>
    <col min="475" max="484" width="16" style="15" customWidth="1"/>
    <col min="485" max="485" width="14.1640625" style="15" bestFit="1" customWidth="1"/>
    <col min="486" max="486" width="13.5" style="15" bestFit="1" customWidth="1"/>
    <col min="487" max="487" width="15.5" style="15" bestFit="1" customWidth="1"/>
    <col min="488" max="488" width="13.5" style="15" bestFit="1" customWidth="1"/>
    <col min="489" max="489" width="14.6640625" style="15" customWidth="1"/>
    <col min="490" max="499" width="16" style="15" customWidth="1"/>
    <col min="500" max="500" width="13.83203125" style="15" customWidth="1"/>
    <col min="501" max="501" width="13.5" style="15" customWidth="1"/>
    <col min="502" max="502" width="12.6640625" style="15" customWidth="1"/>
    <col min="503" max="503" width="15.6640625" style="15" bestFit="1" customWidth="1"/>
    <col min="504" max="504" width="14.1640625" style="15" customWidth="1"/>
    <col min="505" max="505" width="15.83203125" style="15" bestFit="1" customWidth="1"/>
    <col min="506" max="506" width="13.83203125" style="15" bestFit="1" customWidth="1"/>
    <col min="507" max="507" width="12.83203125" style="15" customWidth="1"/>
    <col min="508" max="508" width="16" style="15" customWidth="1"/>
    <col min="509" max="509" width="11.5" style="15" bestFit="1" customWidth="1"/>
    <col min="510" max="510" width="14.83203125" style="15" bestFit="1" customWidth="1"/>
    <col min="511" max="511" width="13.83203125" style="15" bestFit="1" customWidth="1"/>
    <col min="512" max="512" width="13.83203125" style="15" customWidth="1"/>
    <col min="513" max="513" width="13.83203125" style="15" bestFit="1" customWidth="1"/>
    <col min="514" max="514" width="16" style="15" customWidth="1"/>
    <col min="515" max="515" width="13" style="15" customWidth="1"/>
    <col min="516" max="516" width="13.5" style="15" bestFit="1" customWidth="1"/>
    <col min="517" max="517" width="10.6640625" style="15" bestFit="1" customWidth="1"/>
    <col min="518" max="518" width="12" style="15" bestFit="1" customWidth="1"/>
    <col min="519" max="519" width="14.6640625" style="15" bestFit="1" customWidth="1"/>
    <col min="520" max="520" width="15.33203125" style="15" customWidth="1"/>
    <col min="521" max="521" width="12.33203125" style="15" customWidth="1"/>
    <col min="522" max="522" width="8" style="15" bestFit="1" customWidth="1"/>
    <col min="523" max="524" width="13" style="15" bestFit="1" customWidth="1"/>
    <col min="525" max="525" width="8.83203125" style="15" bestFit="1" customWidth="1"/>
    <col min="526" max="526" width="16" style="15" customWidth="1"/>
    <col min="527" max="527" width="11.33203125" style="15" customWidth="1"/>
    <col min="528" max="528" width="13" style="15" bestFit="1" customWidth="1"/>
    <col min="529" max="529" width="14.5" style="15" customWidth="1"/>
    <col min="530" max="530" width="13" style="15" bestFit="1" customWidth="1"/>
    <col min="531" max="531" width="16" style="15" customWidth="1"/>
    <col min="532" max="532" width="11" style="15" bestFit="1" customWidth="1"/>
    <col min="533" max="533" width="12.1640625" style="15" bestFit="1" customWidth="1"/>
    <col min="534" max="534" width="13.6640625" style="15" bestFit="1" customWidth="1"/>
    <col min="535" max="724" width="10.6640625" style="15"/>
    <col min="725" max="725" width="3.1640625" style="15" bestFit="1" customWidth="1"/>
    <col min="726" max="726" width="17" style="15" bestFit="1" customWidth="1"/>
    <col min="727" max="727" width="17.6640625" style="15" customWidth="1"/>
    <col min="728" max="728" width="9.83203125" style="15" customWidth="1"/>
    <col min="729" max="729" width="10.83203125" style="15" customWidth="1"/>
    <col min="730" max="730" width="32.5" style="15" bestFit="1" customWidth="1"/>
    <col min="731" max="740" width="16" style="15" customWidth="1"/>
    <col min="741" max="741" width="14.1640625" style="15" bestFit="1" customWidth="1"/>
    <col min="742" max="742" width="13.5" style="15" bestFit="1" customWidth="1"/>
    <col min="743" max="743" width="15.5" style="15" bestFit="1" customWidth="1"/>
    <col min="744" max="744" width="13.5" style="15" bestFit="1" customWidth="1"/>
    <col min="745" max="745" width="14.6640625" style="15" customWidth="1"/>
    <col min="746" max="755" width="16" style="15" customWidth="1"/>
    <col min="756" max="756" width="13.83203125" style="15" customWidth="1"/>
    <col min="757" max="757" width="13.5" style="15" customWidth="1"/>
    <col min="758" max="758" width="12.6640625" style="15" customWidth="1"/>
    <col min="759" max="759" width="15.6640625" style="15" bestFit="1" customWidth="1"/>
    <col min="760" max="760" width="14.1640625" style="15" customWidth="1"/>
    <col min="761" max="761" width="15.83203125" style="15" bestFit="1" customWidth="1"/>
    <col min="762" max="762" width="13.83203125" style="15" bestFit="1" customWidth="1"/>
    <col min="763" max="763" width="12.83203125" style="15" customWidth="1"/>
    <col min="764" max="764" width="16" style="15" customWidth="1"/>
    <col min="765" max="765" width="11.5" style="15" bestFit="1" customWidth="1"/>
    <col min="766" max="766" width="14.83203125" style="15" bestFit="1" customWidth="1"/>
    <col min="767" max="767" width="13.83203125" style="15" bestFit="1" customWidth="1"/>
    <col min="768" max="768" width="13.83203125" style="15" customWidth="1"/>
    <col min="769" max="769" width="13.83203125" style="15" bestFit="1" customWidth="1"/>
    <col min="770" max="770" width="16" style="15" customWidth="1"/>
    <col min="771" max="771" width="13" style="15" customWidth="1"/>
    <col min="772" max="772" width="13.5" style="15" bestFit="1" customWidth="1"/>
    <col min="773" max="773" width="10.6640625" style="15" bestFit="1" customWidth="1"/>
    <col min="774" max="774" width="12" style="15" bestFit="1" customWidth="1"/>
    <col min="775" max="775" width="14.6640625" style="15" bestFit="1" customWidth="1"/>
    <col min="776" max="776" width="15.33203125" style="15" customWidth="1"/>
    <col min="777" max="777" width="12.33203125" style="15" customWidth="1"/>
    <col min="778" max="778" width="8" style="15" bestFit="1" customWidth="1"/>
    <col min="779" max="780" width="13" style="15" bestFit="1" customWidth="1"/>
    <col min="781" max="781" width="8.83203125" style="15" bestFit="1" customWidth="1"/>
    <col min="782" max="782" width="16" style="15" customWidth="1"/>
    <col min="783" max="783" width="11.33203125" style="15" customWidth="1"/>
    <col min="784" max="784" width="13" style="15" bestFit="1" customWidth="1"/>
    <col min="785" max="785" width="14.5" style="15" customWidth="1"/>
    <col min="786" max="786" width="13" style="15" bestFit="1" customWidth="1"/>
    <col min="787" max="787" width="16" style="15" customWidth="1"/>
    <col min="788" max="788" width="11" style="15" bestFit="1" customWidth="1"/>
    <col min="789" max="789" width="12.1640625" style="15" bestFit="1" customWidth="1"/>
    <col min="790" max="790" width="13.6640625" style="15" bestFit="1" customWidth="1"/>
    <col min="791" max="980" width="10.6640625" style="15"/>
    <col min="981" max="981" width="3.1640625" style="15" bestFit="1" customWidth="1"/>
    <col min="982" max="982" width="17" style="15" bestFit="1" customWidth="1"/>
    <col min="983" max="983" width="17.6640625" style="15" customWidth="1"/>
    <col min="984" max="984" width="9.83203125" style="15" customWidth="1"/>
    <col min="985" max="985" width="10.83203125" style="15" customWidth="1"/>
    <col min="986" max="986" width="32.5" style="15" bestFit="1" customWidth="1"/>
    <col min="987" max="996" width="16" style="15" customWidth="1"/>
    <col min="997" max="997" width="14.1640625" style="15" bestFit="1" customWidth="1"/>
    <col min="998" max="998" width="13.5" style="15" bestFit="1" customWidth="1"/>
    <col min="999" max="999" width="15.5" style="15" bestFit="1" customWidth="1"/>
    <col min="1000" max="1000" width="13.5" style="15" bestFit="1" customWidth="1"/>
    <col min="1001" max="1001" width="14.6640625" style="15" customWidth="1"/>
    <col min="1002" max="1011" width="16" style="15" customWidth="1"/>
    <col min="1012" max="1012" width="13.83203125" style="15" customWidth="1"/>
    <col min="1013" max="1013" width="13.5" style="15" customWidth="1"/>
    <col min="1014" max="1014" width="12.6640625" style="15" customWidth="1"/>
    <col min="1015" max="1015" width="15.6640625" style="15" bestFit="1" customWidth="1"/>
    <col min="1016" max="1016" width="14.1640625" style="15" customWidth="1"/>
    <col min="1017" max="1017" width="15.83203125" style="15" bestFit="1" customWidth="1"/>
    <col min="1018" max="1018" width="13.83203125" style="15" bestFit="1" customWidth="1"/>
    <col min="1019" max="1019" width="12.83203125" style="15" customWidth="1"/>
    <col min="1020" max="1020" width="16" style="15" customWidth="1"/>
    <col min="1021" max="1021" width="11.5" style="15" bestFit="1" customWidth="1"/>
    <col min="1022" max="1022" width="14.83203125" style="15" bestFit="1" customWidth="1"/>
    <col min="1023" max="1023" width="13.83203125" style="15" bestFit="1" customWidth="1"/>
    <col min="1024" max="1024" width="13.83203125" style="15" customWidth="1"/>
    <col min="1025" max="1025" width="13.83203125" style="15" bestFit="1" customWidth="1"/>
    <col min="1026" max="1026" width="16" style="15" customWidth="1"/>
    <col min="1027" max="1027" width="13" style="15" customWidth="1"/>
    <col min="1028" max="1028" width="13.5" style="15" bestFit="1" customWidth="1"/>
    <col min="1029" max="1029" width="10.6640625" style="15" bestFit="1" customWidth="1"/>
    <col min="1030" max="1030" width="12" style="15" bestFit="1" customWidth="1"/>
    <col min="1031" max="1031" width="14.6640625" style="15" bestFit="1" customWidth="1"/>
    <col min="1032" max="1032" width="15.33203125" style="15" customWidth="1"/>
    <col min="1033" max="1033" width="12.33203125" style="15" customWidth="1"/>
    <col min="1034" max="1034" width="8" style="15" bestFit="1" customWidth="1"/>
    <col min="1035" max="1036" width="13" style="15" bestFit="1" customWidth="1"/>
    <col min="1037" max="1037" width="8.83203125" style="15" bestFit="1" customWidth="1"/>
    <col min="1038" max="1038" width="16" style="15" customWidth="1"/>
    <col min="1039" max="1039" width="11.33203125" style="15" customWidth="1"/>
    <col min="1040" max="1040" width="13" style="15" bestFit="1" customWidth="1"/>
    <col min="1041" max="1041" width="14.5" style="15" customWidth="1"/>
    <col min="1042" max="1042" width="13" style="15" bestFit="1" customWidth="1"/>
    <col min="1043" max="1043" width="16" style="15" customWidth="1"/>
    <col min="1044" max="1044" width="11" style="15" bestFit="1" customWidth="1"/>
    <col min="1045" max="1045" width="12.1640625" style="15" bestFit="1" customWidth="1"/>
    <col min="1046" max="1046" width="13.6640625" style="15" bestFit="1" customWidth="1"/>
    <col min="1047" max="1236" width="10.6640625" style="15"/>
    <col min="1237" max="1237" width="3.1640625" style="15" bestFit="1" customWidth="1"/>
    <col min="1238" max="1238" width="17" style="15" bestFit="1" customWidth="1"/>
    <col min="1239" max="1239" width="17.6640625" style="15" customWidth="1"/>
    <col min="1240" max="1240" width="9.83203125" style="15" customWidth="1"/>
    <col min="1241" max="1241" width="10.83203125" style="15" customWidth="1"/>
    <col min="1242" max="1242" width="32.5" style="15" bestFit="1" customWidth="1"/>
    <col min="1243" max="1252" width="16" style="15" customWidth="1"/>
    <col min="1253" max="1253" width="14.1640625" style="15" bestFit="1" customWidth="1"/>
    <col min="1254" max="1254" width="13.5" style="15" bestFit="1" customWidth="1"/>
    <col min="1255" max="1255" width="15.5" style="15" bestFit="1" customWidth="1"/>
    <col min="1256" max="1256" width="13.5" style="15" bestFit="1" customWidth="1"/>
    <col min="1257" max="1257" width="14.6640625" style="15" customWidth="1"/>
    <col min="1258" max="1267" width="16" style="15" customWidth="1"/>
    <col min="1268" max="1268" width="13.83203125" style="15" customWidth="1"/>
    <col min="1269" max="1269" width="13.5" style="15" customWidth="1"/>
    <col min="1270" max="1270" width="12.6640625" style="15" customWidth="1"/>
    <col min="1271" max="1271" width="15.6640625" style="15" bestFit="1" customWidth="1"/>
    <col min="1272" max="1272" width="14.1640625" style="15" customWidth="1"/>
    <col min="1273" max="1273" width="15.83203125" style="15" bestFit="1" customWidth="1"/>
    <col min="1274" max="1274" width="13.83203125" style="15" bestFit="1" customWidth="1"/>
    <col min="1275" max="1275" width="12.83203125" style="15" customWidth="1"/>
    <col min="1276" max="1276" width="16" style="15" customWidth="1"/>
    <col min="1277" max="1277" width="11.5" style="15" bestFit="1" customWidth="1"/>
    <col min="1278" max="1278" width="14.83203125" style="15" bestFit="1" customWidth="1"/>
    <col min="1279" max="1279" width="13.83203125" style="15" bestFit="1" customWidth="1"/>
    <col min="1280" max="1280" width="13.83203125" style="15" customWidth="1"/>
    <col min="1281" max="1281" width="13.83203125" style="15" bestFit="1" customWidth="1"/>
    <col min="1282" max="1282" width="16" style="15" customWidth="1"/>
    <col min="1283" max="1283" width="13" style="15" customWidth="1"/>
    <col min="1284" max="1284" width="13.5" style="15" bestFit="1" customWidth="1"/>
    <col min="1285" max="1285" width="10.6640625" style="15" bestFit="1" customWidth="1"/>
    <col min="1286" max="1286" width="12" style="15" bestFit="1" customWidth="1"/>
    <col min="1287" max="1287" width="14.6640625" style="15" bestFit="1" customWidth="1"/>
    <col min="1288" max="1288" width="15.33203125" style="15" customWidth="1"/>
    <col min="1289" max="1289" width="12.33203125" style="15" customWidth="1"/>
    <col min="1290" max="1290" width="8" style="15" bestFit="1" customWidth="1"/>
    <col min="1291" max="1292" width="13" style="15" bestFit="1" customWidth="1"/>
    <col min="1293" max="1293" width="8.83203125" style="15" bestFit="1" customWidth="1"/>
    <col min="1294" max="1294" width="16" style="15" customWidth="1"/>
    <col min="1295" max="1295" width="11.33203125" style="15" customWidth="1"/>
    <col min="1296" max="1296" width="13" style="15" bestFit="1" customWidth="1"/>
    <col min="1297" max="1297" width="14.5" style="15" customWidth="1"/>
    <col min="1298" max="1298" width="13" style="15" bestFit="1" customWidth="1"/>
    <col min="1299" max="1299" width="16" style="15" customWidth="1"/>
    <col min="1300" max="1300" width="11" style="15" bestFit="1" customWidth="1"/>
    <col min="1301" max="1301" width="12.1640625" style="15" bestFit="1" customWidth="1"/>
    <col min="1302" max="1302" width="13.6640625" style="15" bestFit="1" customWidth="1"/>
    <col min="1303" max="1492" width="10.6640625" style="15"/>
    <col min="1493" max="1493" width="3.1640625" style="15" bestFit="1" customWidth="1"/>
    <col min="1494" max="1494" width="17" style="15" bestFit="1" customWidth="1"/>
    <col min="1495" max="1495" width="17.6640625" style="15" customWidth="1"/>
    <col min="1496" max="1496" width="9.83203125" style="15" customWidth="1"/>
    <col min="1497" max="1497" width="10.83203125" style="15" customWidth="1"/>
    <col min="1498" max="1498" width="32.5" style="15" bestFit="1" customWidth="1"/>
    <col min="1499" max="1508" width="16" style="15" customWidth="1"/>
    <col min="1509" max="1509" width="14.1640625" style="15" bestFit="1" customWidth="1"/>
    <col min="1510" max="1510" width="13.5" style="15" bestFit="1" customWidth="1"/>
    <col min="1511" max="1511" width="15.5" style="15" bestFit="1" customWidth="1"/>
    <col min="1512" max="1512" width="13.5" style="15" bestFit="1" customWidth="1"/>
    <col min="1513" max="1513" width="14.6640625" style="15" customWidth="1"/>
    <col min="1514" max="1523" width="16" style="15" customWidth="1"/>
    <col min="1524" max="1524" width="13.83203125" style="15" customWidth="1"/>
    <col min="1525" max="1525" width="13.5" style="15" customWidth="1"/>
    <col min="1526" max="1526" width="12.6640625" style="15" customWidth="1"/>
    <col min="1527" max="1527" width="15.6640625" style="15" bestFit="1" customWidth="1"/>
    <col min="1528" max="1528" width="14.1640625" style="15" customWidth="1"/>
    <col min="1529" max="1529" width="15.83203125" style="15" bestFit="1" customWidth="1"/>
    <col min="1530" max="1530" width="13.83203125" style="15" bestFit="1" customWidth="1"/>
    <col min="1531" max="1531" width="12.83203125" style="15" customWidth="1"/>
    <col min="1532" max="1532" width="16" style="15" customWidth="1"/>
    <col min="1533" max="1533" width="11.5" style="15" bestFit="1" customWidth="1"/>
    <col min="1534" max="1534" width="14.83203125" style="15" bestFit="1" customWidth="1"/>
    <col min="1535" max="1535" width="13.83203125" style="15" bestFit="1" customWidth="1"/>
    <col min="1536" max="1536" width="13.83203125" style="15" customWidth="1"/>
    <col min="1537" max="1537" width="13.83203125" style="15" bestFit="1" customWidth="1"/>
    <col min="1538" max="1538" width="16" style="15" customWidth="1"/>
    <col min="1539" max="1539" width="13" style="15" customWidth="1"/>
    <col min="1540" max="1540" width="13.5" style="15" bestFit="1" customWidth="1"/>
    <col min="1541" max="1541" width="10.6640625" style="15" bestFit="1" customWidth="1"/>
    <col min="1542" max="1542" width="12" style="15" bestFit="1" customWidth="1"/>
    <col min="1543" max="1543" width="14.6640625" style="15" bestFit="1" customWidth="1"/>
    <col min="1544" max="1544" width="15.33203125" style="15" customWidth="1"/>
    <col min="1545" max="1545" width="12.33203125" style="15" customWidth="1"/>
    <col min="1546" max="1546" width="8" style="15" bestFit="1" customWidth="1"/>
    <col min="1547" max="1548" width="13" style="15" bestFit="1" customWidth="1"/>
    <col min="1549" max="1549" width="8.83203125" style="15" bestFit="1" customWidth="1"/>
    <col min="1550" max="1550" width="16" style="15" customWidth="1"/>
    <col min="1551" max="1551" width="11.33203125" style="15" customWidth="1"/>
    <col min="1552" max="1552" width="13" style="15" bestFit="1" customWidth="1"/>
    <col min="1553" max="1553" width="14.5" style="15" customWidth="1"/>
    <col min="1554" max="1554" width="13" style="15" bestFit="1" customWidth="1"/>
    <col min="1555" max="1555" width="16" style="15" customWidth="1"/>
    <col min="1556" max="1556" width="11" style="15" bestFit="1" customWidth="1"/>
    <col min="1557" max="1557" width="12.1640625" style="15" bestFit="1" customWidth="1"/>
    <col min="1558" max="1558" width="13.6640625" style="15" bestFit="1" customWidth="1"/>
    <col min="1559" max="1748" width="10.6640625" style="15"/>
    <col min="1749" max="1749" width="3.1640625" style="15" bestFit="1" customWidth="1"/>
    <col min="1750" max="1750" width="17" style="15" bestFit="1" customWidth="1"/>
    <col min="1751" max="1751" width="17.6640625" style="15" customWidth="1"/>
    <col min="1752" max="1752" width="9.83203125" style="15" customWidth="1"/>
    <col min="1753" max="1753" width="10.83203125" style="15" customWidth="1"/>
    <col min="1754" max="1754" width="32.5" style="15" bestFit="1" customWidth="1"/>
    <col min="1755" max="1764" width="16" style="15" customWidth="1"/>
    <col min="1765" max="1765" width="14.1640625" style="15" bestFit="1" customWidth="1"/>
    <col min="1766" max="1766" width="13.5" style="15" bestFit="1" customWidth="1"/>
    <col min="1767" max="1767" width="15.5" style="15" bestFit="1" customWidth="1"/>
    <col min="1768" max="1768" width="13.5" style="15" bestFit="1" customWidth="1"/>
    <col min="1769" max="1769" width="14.6640625" style="15" customWidth="1"/>
    <col min="1770" max="1779" width="16" style="15" customWidth="1"/>
    <col min="1780" max="1780" width="13.83203125" style="15" customWidth="1"/>
    <col min="1781" max="1781" width="13.5" style="15" customWidth="1"/>
    <col min="1782" max="1782" width="12.6640625" style="15" customWidth="1"/>
    <col min="1783" max="1783" width="15.6640625" style="15" bestFit="1" customWidth="1"/>
    <col min="1784" max="1784" width="14.1640625" style="15" customWidth="1"/>
    <col min="1785" max="1785" width="15.83203125" style="15" bestFit="1" customWidth="1"/>
    <col min="1786" max="1786" width="13.83203125" style="15" bestFit="1" customWidth="1"/>
    <col min="1787" max="1787" width="12.83203125" style="15" customWidth="1"/>
    <col min="1788" max="1788" width="16" style="15" customWidth="1"/>
    <col min="1789" max="1789" width="11.5" style="15" bestFit="1" customWidth="1"/>
    <col min="1790" max="1790" width="14.83203125" style="15" bestFit="1" customWidth="1"/>
    <col min="1791" max="1791" width="13.83203125" style="15" bestFit="1" customWidth="1"/>
    <col min="1792" max="1792" width="13.83203125" style="15" customWidth="1"/>
    <col min="1793" max="1793" width="13.83203125" style="15" bestFit="1" customWidth="1"/>
    <col min="1794" max="1794" width="16" style="15" customWidth="1"/>
    <col min="1795" max="1795" width="13" style="15" customWidth="1"/>
    <col min="1796" max="1796" width="13.5" style="15" bestFit="1" customWidth="1"/>
    <col min="1797" max="1797" width="10.6640625" style="15" bestFit="1" customWidth="1"/>
    <col min="1798" max="1798" width="12" style="15" bestFit="1" customWidth="1"/>
    <col min="1799" max="1799" width="14.6640625" style="15" bestFit="1" customWidth="1"/>
    <col min="1800" max="1800" width="15.33203125" style="15" customWidth="1"/>
    <col min="1801" max="1801" width="12.33203125" style="15" customWidth="1"/>
    <col min="1802" max="1802" width="8" style="15" bestFit="1" customWidth="1"/>
    <col min="1803" max="1804" width="13" style="15" bestFit="1" customWidth="1"/>
    <col min="1805" max="1805" width="8.83203125" style="15" bestFit="1" customWidth="1"/>
    <col min="1806" max="1806" width="16" style="15" customWidth="1"/>
    <col min="1807" max="1807" width="11.33203125" style="15" customWidth="1"/>
    <col min="1808" max="1808" width="13" style="15" bestFit="1" customWidth="1"/>
    <col min="1809" max="1809" width="14.5" style="15" customWidth="1"/>
    <col min="1810" max="1810" width="13" style="15" bestFit="1" customWidth="1"/>
    <col min="1811" max="1811" width="16" style="15" customWidth="1"/>
    <col min="1812" max="1812" width="11" style="15" bestFit="1" customWidth="1"/>
    <col min="1813" max="1813" width="12.1640625" style="15" bestFit="1" customWidth="1"/>
    <col min="1814" max="1814" width="13.6640625" style="15" bestFit="1" customWidth="1"/>
    <col min="1815" max="2004" width="10.6640625" style="15"/>
    <col min="2005" max="2005" width="3.1640625" style="15" bestFit="1" customWidth="1"/>
    <col min="2006" max="2006" width="17" style="15" bestFit="1" customWidth="1"/>
    <col min="2007" max="2007" width="17.6640625" style="15" customWidth="1"/>
    <col min="2008" max="2008" width="9.83203125" style="15" customWidth="1"/>
    <col min="2009" max="2009" width="10.83203125" style="15" customWidth="1"/>
    <col min="2010" max="2010" width="32.5" style="15" bestFit="1" customWidth="1"/>
    <col min="2011" max="2020" width="16" style="15" customWidth="1"/>
    <col min="2021" max="2021" width="14.1640625" style="15" bestFit="1" customWidth="1"/>
    <col min="2022" max="2022" width="13.5" style="15" bestFit="1" customWidth="1"/>
    <col min="2023" max="2023" width="15.5" style="15" bestFit="1" customWidth="1"/>
    <col min="2024" max="2024" width="13.5" style="15" bestFit="1" customWidth="1"/>
    <col min="2025" max="2025" width="14.6640625" style="15" customWidth="1"/>
    <col min="2026" max="2035" width="16" style="15" customWidth="1"/>
    <col min="2036" max="2036" width="13.83203125" style="15" customWidth="1"/>
    <col min="2037" max="2037" width="13.5" style="15" customWidth="1"/>
    <col min="2038" max="2038" width="12.6640625" style="15" customWidth="1"/>
    <col min="2039" max="2039" width="15.6640625" style="15" bestFit="1" customWidth="1"/>
    <col min="2040" max="2040" width="14.1640625" style="15" customWidth="1"/>
    <col min="2041" max="2041" width="15.83203125" style="15" bestFit="1" customWidth="1"/>
    <col min="2042" max="2042" width="13.83203125" style="15" bestFit="1" customWidth="1"/>
    <col min="2043" max="2043" width="12.83203125" style="15" customWidth="1"/>
    <col min="2044" max="2044" width="16" style="15" customWidth="1"/>
    <col min="2045" max="2045" width="11.5" style="15" bestFit="1" customWidth="1"/>
    <col min="2046" max="2046" width="14.83203125" style="15" bestFit="1" customWidth="1"/>
    <col min="2047" max="2047" width="13.83203125" style="15" bestFit="1" customWidth="1"/>
    <col min="2048" max="2048" width="13.83203125" style="15" customWidth="1"/>
    <col min="2049" max="2049" width="13.83203125" style="15" bestFit="1" customWidth="1"/>
    <col min="2050" max="2050" width="16" style="15" customWidth="1"/>
    <col min="2051" max="2051" width="13" style="15" customWidth="1"/>
    <col min="2052" max="2052" width="13.5" style="15" bestFit="1" customWidth="1"/>
    <col min="2053" max="2053" width="10.6640625" style="15" bestFit="1" customWidth="1"/>
    <col min="2054" max="2054" width="12" style="15" bestFit="1" customWidth="1"/>
    <col min="2055" max="2055" width="14.6640625" style="15" bestFit="1" customWidth="1"/>
    <col min="2056" max="2056" width="15.33203125" style="15" customWidth="1"/>
    <col min="2057" max="2057" width="12.33203125" style="15" customWidth="1"/>
    <col min="2058" max="2058" width="8" style="15" bestFit="1" customWidth="1"/>
    <col min="2059" max="2060" width="13" style="15" bestFit="1" customWidth="1"/>
    <col min="2061" max="2061" width="8.83203125" style="15" bestFit="1" customWidth="1"/>
    <col min="2062" max="2062" width="16" style="15" customWidth="1"/>
    <col min="2063" max="2063" width="11.33203125" style="15" customWidth="1"/>
    <col min="2064" max="2064" width="13" style="15" bestFit="1" customWidth="1"/>
    <col min="2065" max="2065" width="14.5" style="15" customWidth="1"/>
    <col min="2066" max="2066" width="13" style="15" bestFit="1" customWidth="1"/>
    <col min="2067" max="2067" width="16" style="15" customWidth="1"/>
    <col min="2068" max="2068" width="11" style="15" bestFit="1" customWidth="1"/>
    <col min="2069" max="2069" width="12.1640625" style="15" bestFit="1" customWidth="1"/>
    <col min="2070" max="2070" width="13.6640625" style="15" bestFit="1" customWidth="1"/>
    <col min="2071" max="2260" width="10.6640625" style="15"/>
    <col min="2261" max="2261" width="3.1640625" style="15" bestFit="1" customWidth="1"/>
    <col min="2262" max="2262" width="17" style="15" bestFit="1" customWidth="1"/>
    <col min="2263" max="2263" width="17.6640625" style="15" customWidth="1"/>
    <col min="2264" max="2264" width="9.83203125" style="15" customWidth="1"/>
    <col min="2265" max="2265" width="10.83203125" style="15" customWidth="1"/>
    <col min="2266" max="2266" width="32.5" style="15" bestFit="1" customWidth="1"/>
    <col min="2267" max="2276" width="16" style="15" customWidth="1"/>
    <col min="2277" max="2277" width="14.1640625" style="15" bestFit="1" customWidth="1"/>
    <col min="2278" max="2278" width="13.5" style="15" bestFit="1" customWidth="1"/>
    <col min="2279" max="2279" width="15.5" style="15" bestFit="1" customWidth="1"/>
    <col min="2280" max="2280" width="13.5" style="15" bestFit="1" customWidth="1"/>
    <col min="2281" max="2281" width="14.6640625" style="15" customWidth="1"/>
    <col min="2282" max="2291" width="16" style="15" customWidth="1"/>
    <col min="2292" max="2292" width="13.83203125" style="15" customWidth="1"/>
    <col min="2293" max="2293" width="13.5" style="15" customWidth="1"/>
    <col min="2294" max="2294" width="12.6640625" style="15" customWidth="1"/>
    <col min="2295" max="2295" width="15.6640625" style="15" bestFit="1" customWidth="1"/>
    <col min="2296" max="2296" width="14.1640625" style="15" customWidth="1"/>
    <col min="2297" max="2297" width="15.83203125" style="15" bestFit="1" customWidth="1"/>
    <col min="2298" max="2298" width="13.83203125" style="15" bestFit="1" customWidth="1"/>
    <col min="2299" max="2299" width="12.83203125" style="15" customWidth="1"/>
    <col min="2300" max="2300" width="16" style="15" customWidth="1"/>
    <col min="2301" max="2301" width="11.5" style="15" bestFit="1" customWidth="1"/>
    <col min="2302" max="2302" width="14.83203125" style="15" bestFit="1" customWidth="1"/>
    <col min="2303" max="2303" width="13.83203125" style="15" bestFit="1" customWidth="1"/>
    <col min="2304" max="2304" width="13.83203125" style="15" customWidth="1"/>
    <col min="2305" max="2305" width="13.83203125" style="15" bestFit="1" customWidth="1"/>
    <col min="2306" max="2306" width="16" style="15" customWidth="1"/>
    <col min="2307" max="2307" width="13" style="15" customWidth="1"/>
    <col min="2308" max="2308" width="13.5" style="15" bestFit="1" customWidth="1"/>
    <col min="2309" max="2309" width="10.6640625" style="15" bestFit="1" customWidth="1"/>
    <col min="2310" max="2310" width="12" style="15" bestFit="1" customWidth="1"/>
    <col min="2311" max="2311" width="14.6640625" style="15" bestFit="1" customWidth="1"/>
    <col min="2312" max="2312" width="15.33203125" style="15" customWidth="1"/>
    <col min="2313" max="2313" width="12.33203125" style="15" customWidth="1"/>
    <col min="2314" max="2314" width="8" style="15" bestFit="1" customWidth="1"/>
    <col min="2315" max="2316" width="13" style="15" bestFit="1" customWidth="1"/>
    <col min="2317" max="2317" width="8.83203125" style="15" bestFit="1" customWidth="1"/>
    <col min="2318" max="2318" width="16" style="15" customWidth="1"/>
    <col min="2319" max="2319" width="11.33203125" style="15" customWidth="1"/>
    <col min="2320" max="2320" width="13" style="15" bestFit="1" customWidth="1"/>
    <col min="2321" max="2321" width="14.5" style="15" customWidth="1"/>
    <col min="2322" max="2322" width="13" style="15" bestFit="1" customWidth="1"/>
    <col min="2323" max="2323" width="16" style="15" customWidth="1"/>
    <col min="2324" max="2324" width="11" style="15" bestFit="1" customWidth="1"/>
    <col min="2325" max="2325" width="12.1640625" style="15" bestFit="1" customWidth="1"/>
    <col min="2326" max="2326" width="13.6640625" style="15" bestFit="1" customWidth="1"/>
    <col min="2327" max="2516" width="10.6640625" style="15"/>
    <col min="2517" max="2517" width="3.1640625" style="15" bestFit="1" customWidth="1"/>
    <col min="2518" max="2518" width="17" style="15" bestFit="1" customWidth="1"/>
    <col min="2519" max="2519" width="17.6640625" style="15" customWidth="1"/>
    <col min="2520" max="2520" width="9.83203125" style="15" customWidth="1"/>
    <col min="2521" max="2521" width="10.83203125" style="15" customWidth="1"/>
    <col min="2522" max="2522" width="32.5" style="15" bestFit="1" customWidth="1"/>
    <col min="2523" max="2532" width="16" style="15" customWidth="1"/>
    <col min="2533" max="2533" width="14.1640625" style="15" bestFit="1" customWidth="1"/>
    <col min="2534" max="2534" width="13.5" style="15" bestFit="1" customWidth="1"/>
    <col min="2535" max="2535" width="15.5" style="15" bestFit="1" customWidth="1"/>
    <col min="2536" max="2536" width="13.5" style="15" bestFit="1" customWidth="1"/>
    <col min="2537" max="2537" width="14.6640625" style="15" customWidth="1"/>
    <col min="2538" max="2547" width="16" style="15" customWidth="1"/>
    <col min="2548" max="2548" width="13.83203125" style="15" customWidth="1"/>
    <col min="2549" max="2549" width="13.5" style="15" customWidth="1"/>
    <col min="2550" max="2550" width="12.6640625" style="15" customWidth="1"/>
    <col min="2551" max="2551" width="15.6640625" style="15" bestFit="1" customWidth="1"/>
    <col min="2552" max="2552" width="14.1640625" style="15" customWidth="1"/>
    <col min="2553" max="2553" width="15.83203125" style="15" bestFit="1" customWidth="1"/>
    <col min="2554" max="2554" width="13.83203125" style="15" bestFit="1" customWidth="1"/>
    <col min="2555" max="2555" width="12.83203125" style="15" customWidth="1"/>
    <col min="2556" max="2556" width="16" style="15" customWidth="1"/>
    <col min="2557" max="2557" width="11.5" style="15" bestFit="1" customWidth="1"/>
    <col min="2558" max="2558" width="14.83203125" style="15" bestFit="1" customWidth="1"/>
    <col min="2559" max="2559" width="13.83203125" style="15" bestFit="1" customWidth="1"/>
    <col min="2560" max="2560" width="13.83203125" style="15" customWidth="1"/>
    <col min="2561" max="2561" width="13.83203125" style="15" bestFit="1" customWidth="1"/>
    <col min="2562" max="2562" width="16" style="15" customWidth="1"/>
    <col min="2563" max="2563" width="13" style="15" customWidth="1"/>
    <col min="2564" max="2564" width="13.5" style="15" bestFit="1" customWidth="1"/>
    <col min="2565" max="2565" width="10.6640625" style="15" bestFit="1" customWidth="1"/>
    <col min="2566" max="2566" width="12" style="15" bestFit="1" customWidth="1"/>
    <col min="2567" max="2567" width="14.6640625" style="15" bestFit="1" customWidth="1"/>
    <col min="2568" max="2568" width="15.33203125" style="15" customWidth="1"/>
    <col min="2569" max="2569" width="12.33203125" style="15" customWidth="1"/>
    <col min="2570" max="2570" width="8" style="15" bestFit="1" customWidth="1"/>
    <col min="2571" max="2572" width="13" style="15" bestFit="1" customWidth="1"/>
    <col min="2573" max="2573" width="8.83203125" style="15" bestFit="1" customWidth="1"/>
    <col min="2574" max="2574" width="16" style="15" customWidth="1"/>
    <col min="2575" max="2575" width="11.33203125" style="15" customWidth="1"/>
    <col min="2576" max="2576" width="13" style="15" bestFit="1" customWidth="1"/>
    <col min="2577" max="2577" width="14.5" style="15" customWidth="1"/>
    <col min="2578" max="2578" width="13" style="15" bestFit="1" customWidth="1"/>
    <col min="2579" max="2579" width="16" style="15" customWidth="1"/>
    <col min="2580" max="2580" width="11" style="15" bestFit="1" customWidth="1"/>
    <col min="2581" max="2581" width="12.1640625" style="15" bestFit="1" customWidth="1"/>
    <col min="2582" max="2582" width="13.6640625" style="15" bestFit="1" customWidth="1"/>
    <col min="2583" max="2772" width="10.6640625" style="15"/>
    <col min="2773" max="2773" width="3.1640625" style="15" bestFit="1" customWidth="1"/>
    <col min="2774" max="2774" width="17" style="15" bestFit="1" customWidth="1"/>
    <col min="2775" max="2775" width="17.6640625" style="15" customWidth="1"/>
    <col min="2776" max="2776" width="9.83203125" style="15" customWidth="1"/>
    <col min="2777" max="2777" width="10.83203125" style="15" customWidth="1"/>
    <col min="2778" max="2778" width="32.5" style="15" bestFit="1" customWidth="1"/>
    <col min="2779" max="2788" width="16" style="15" customWidth="1"/>
    <col min="2789" max="2789" width="14.1640625" style="15" bestFit="1" customWidth="1"/>
    <col min="2790" max="2790" width="13.5" style="15" bestFit="1" customWidth="1"/>
    <col min="2791" max="2791" width="15.5" style="15" bestFit="1" customWidth="1"/>
    <col min="2792" max="2792" width="13.5" style="15" bestFit="1" customWidth="1"/>
    <col min="2793" max="2793" width="14.6640625" style="15" customWidth="1"/>
    <col min="2794" max="2803" width="16" style="15" customWidth="1"/>
    <col min="2804" max="2804" width="13.83203125" style="15" customWidth="1"/>
    <col min="2805" max="2805" width="13.5" style="15" customWidth="1"/>
    <col min="2806" max="2806" width="12.6640625" style="15" customWidth="1"/>
    <col min="2807" max="2807" width="15.6640625" style="15" bestFit="1" customWidth="1"/>
    <col min="2808" max="2808" width="14.1640625" style="15" customWidth="1"/>
    <col min="2809" max="2809" width="15.83203125" style="15" bestFit="1" customWidth="1"/>
    <col min="2810" max="2810" width="13.83203125" style="15" bestFit="1" customWidth="1"/>
    <col min="2811" max="2811" width="12.83203125" style="15" customWidth="1"/>
    <col min="2812" max="2812" width="16" style="15" customWidth="1"/>
    <col min="2813" max="2813" width="11.5" style="15" bestFit="1" customWidth="1"/>
    <col min="2814" max="2814" width="14.83203125" style="15" bestFit="1" customWidth="1"/>
    <col min="2815" max="2815" width="13.83203125" style="15" bestFit="1" customWidth="1"/>
    <col min="2816" max="2816" width="13.83203125" style="15" customWidth="1"/>
    <col min="2817" max="2817" width="13.83203125" style="15" bestFit="1" customWidth="1"/>
    <col min="2818" max="2818" width="16" style="15" customWidth="1"/>
    <col min="2819" max="2819" width="13" style="15" customWidth="1"/>
    <col min="2820" max="2820" width="13.5" style="15" bestFit="1" customWidth="1"/>
    <col min="2821" max="2821" width="10.6640625" style="15" bestFit="1" customWidth="1"/>
    <col min="2822" max="2822" width="12" style="15" bestFit="1" customWidth="1"/>
    <col min="2823" max="2823" width="14.6640625" style="15" bestFit="1" customWidth="1"/>
    <col min="2824" max="2824" width="15.33203125" style="15" customWidth="1"/>
    <col min="2825" max="2825" width="12.33203125" style="15" customWidth="1"/>
    <col min="2826" max="2826" width="8" style="15" bestFit="1" customWidth="1"/>
    <col min="2827" max="2828" width="13" style="15" bestFit="1" customWidth="1"/>
    <col min="2829" max="2829" width="8.83203125" style="15" bestFit="1" customWidth="1"/>
    <col min="2830" max="2830" width="16" style="15" customWidth="1"/>
    <col min="2831" max="2831" width="11.33203125" style="15" customWidth="1"/>
    <col min="2832" max="2832" width="13" style="15" bestFit="1" customWidth="1"/>
    <col min="2833" max="2833" width="14.5" style="15" customWidth="1"/>
    <col min="2834" max="2834" width="13" style="15" bestFit="1" customWidth="1"/>
    <col min="2835" max="2835" width="16" style="15" customWidth="1"/>
    <col min="2836" max="2836" width="11" style="15" bestFit="1" customWidth="1"/>
    <col min="2837" max="2837" width="12.1640625" style="15" bestFit="1" customWidth="1"/>
    <col min="2838" max="2838" width="13.6640625" style="15" bestFit="1" customWidth="1"/>
    <col min="2839" max="3028" width="10.6640625" style="15"/>
    <col min="3029" max="3029" width="3.1640625" style="15" bestFit="1" customWidth="1"/>
    <col min="3030" max="3030" width="17" style="15" bestFit="1" customWidth="1"/>
    <col min="3031" max="3031" width="17.6640625" style="15" customWidth="1"/>
    <col min="3032" max="3032" width="9.83203125" style="15" customWidth="1"/>
    <col min="3033" max="3033" width="10.83203125" style="15" customWidth="1"/>
    <col min="3034" max="3034" width="32.5" style="15" bestFit="1" customWidth="1"/>
    <col min="3035" max="3044" width="16" style="15" customWidth="1"/>
    <col min="3045" max="3045" width="14.1640625" style="15" bestFit="1" customWidth="1"/>
    <col min="3046" max="3046" width="13.5" style="15" bestFit="1" customWidth="1"/>
    <col min="3047" max="3047" width="15.5" style="15" bestFit="1" customWidth="1"/>
    <col min="3048" max="3048" width="13.5" style="15" bestFit="1" customWidth="1"/>
    <col min="3049" max="3049" width="14.6640625" style="15" customWidth="1"/>
    <col min="3050" max="3059" width="16" style="15" customWidth="1"/>
    <col min="3060" max="3060" width="13.83203125" style="15" customWidth="1"/>
    <col min="3061" max="3061" width="13.5" style="15" customWidth="1"/>
    <col min="3062" max="3062" width="12.6640625" style="15" customWidth="1"/>
    <col min="3063" max="3063" width="15.6640625" style="15" bestFit="1" customWidth="1"/>
    <col min="3064" max="3064" width="14.1640625" style="15" customWidth="1"/>
    <col min="3065" max="3065" width="15.83203125" style="15" bestFit="1" customWidth="1"/>
    <col min="3066" max="3066" width="13.83203125" style="15" bestFit="1" customWidth="1"/>
    <col min="3067" max="3067" width="12.83203125" style="15" customWidth="1"/>
    <col min="3068" max="3068" width="16" style="15" customWidth="1"/>
    <col min="3069" max="3069" width="11.5" style="15" bestFit="1" customWidth="1"/>
    <col min="3070" max="3070" width="14.83203125" style="15" bestFit="1" customWidth="1"/>
    <col min="3071" max="3071" width="13.83203125" style="15" bestFit="1" customWidth="1"/>
    <col min="3072" max="3072" width="13.83203125" style="15" customWidth="1"/>
    <col min="3073" max="3073" width="13.83203125" style="15" bestFit="1" customWidth="1"/>
    <col min="3074" max="3074" width="16" style="15" customWidth="1"/>
    <col min="3075" max="3075" width="13" style="15" customWidth="1"/>
    <col min="3076" max="3076" width="13.5" style="15" bestFit="1" customWidth="1"/>
    <col min="3077" max="3077" width="10.6640625" style="15" bestFit="1" customWidth="1"/>
    <col min="3078" max="3078" width="12" style="15" bestFit="1" customWidth="1"/>
    <col min="3079" max="3079" width="14.6640625" style="15" bestFit="1" customWidth="1"/>
    <col min="3080" max="3080" width="15.33203125" style="15" customWidth="1"/>
    <col min="3081" max="3081" width="12.33203125" style="15" customWidth="1"/>
    <col min="3082" max="3082" width="8" style="15" bestFit="1" customWidth="1"/>
    <col min="3083" max="3084" width="13" style="15" bestFit="1" customWidth="1"/>
    <col min="3085" max="3085" width="8.83203125" style="15" bestFit="1" customWidth="1"/>
    <col min="3086" max="3086" width="16" style="15" customWidth="1"/>
    <col min="3087" max="3087" width="11.33203125" style="15" customWidth="1"/>
    <col min="3088" max="3088" width="13" style="15" bestFit="1" customWidth="1"/>
    <col min="3089" max="3089" width="14.5" style="15" customWidth="1"/>
    <col min="3090" max="3090" width="13" style="15" bestFit="1" customWidth="1"/>
    <col min="3091" max="3091" width="16" style="15" customWidth="1"/>
    <col min="3092" max="3092" width="11" style="15" bestFit="1" customWidth="1"/>
    <col min="3093" max="3093" width="12.1640625" style="15" bestFit="1" customWidth="1"/>
    <col min="3094" max="3094" width="13.6640625" style="15" bestFit="1" customWidth="1"/>
    <col min="3095" max="3284" width="10.6640625" style="15"/>
    <col min="3285" max="3285" width="3.1640625" style="15" bestFit="1" customWidth="1"/>
    <col min="3286" max="3286" width="17" style="15" bestFit="1" customWidth="1"/>
    <col min="3287" max="3287" width="17.6640625" style="15" customWidth="1"/>
    <col min="3288" max="3288" width="9.83203125" style="15" customWidth="1"/>
    <col min="3289" max="3289" width="10.83203125" style="15" customWidth="1"/>
    <col min="3290" max="3290" width="32.5" style="15" bestFit="1" customWidth="1"/>
    <col min="3291" max="3300" width="16" style="15" customWidth="1"/>
    <col min="3301" max="3301" width="14.1640625" style="15" bestFit="1" customWidth="1"/>
    <col min="3302" max="3302" width="13.5" style="15" bestFit="1" customWidth="1"/>
    <col min="3303" max="3303" width="15.5" style="15" bestFit="1" customWidth="1"/>
    <col min="3304" max="3304" width="13.5" style="15" bestFit="1" customWidth="1"/>
    <col min="3305" max="3305" width="14.6640625" style="15" customWidth="1"/>
    <col min="3306" max="3315" width="16" style="15" customWidth="1"/>
    <col min="3316" max="3316" width="13.83203125" style="15" customWidth="1"/>
    <col min="3317" max="3317" width="13.5" style="15" customWidth="1"/>
    <col min="3318" max="3318" width="12.6640625" style="15" customWidth="1"/>
    <col min="3319" max="3319" width="15.6640625" style="15" bestFit="1" customWidth="1"/>
    <col min="3320" max="3320" width="14.1640625" style="15" customWidth="1"/>
    <col min="3321" max="3321" width="15.83203125" style="15" bestFit="1" customWidth="1"/>
    <col min="3322" max="3322" width="13.83203125" style="15" bestFit="1" customWidth="1"/>
    <col min="3323" max="3323" width="12.83203125" style="15" customWidth="1"/>
    <col min="3324" max="3324" width="16" style="15" customWidth="1"/>
    <col min="3325" max="3325" width="11.5" style="15" bestFit="1" customWidth="1"/>
    <col min="3326" max="3326" width="14.83203125" style="15" bestFit="1" customWidth="1"/>
    <col min="3327" max="3327" width="13.83203125" style="15" bestFit="1" customWidth="1"/>
    <col min="3328" max="3328" width="13.83203125" style="15" customWidth="1"/>
    <col min="3329" max="3329" width="13.83203125" style="15" bestFit="1" customWidth="1"/>
    <col min="3330" max="3330" width="16" style="15" customWidth="1"/>
    <col min="3331" max="3331" width="13" style="15" customWidth="1"/>
    <col min="3332" max="3332" width="13.5" style="15" bestFit="1" customWidth="1"/>
    <col min="3333" max="3333" width="10.6640625" style="15" bestFit="1" customWidth="1"/>
    <col min="3334" max="3334" width="12" style="15" bestFit="1" customWidth="1"/>
    <col min="3335" max="3335" width="14.6640625" style="15" bestFit="1" customWidth="1"/>
    <col min="3336" max="3336" width="15.33203125" style="15" customWidth="1"/>
    <col min="3337" max="3337" width="12.33203125" style="15" customWidth="1"/>
    <col min="3338" max="3338" width="8" style="15" bestFit="1" customWidth="1"/>
    <col min="3339" max="3340" width="13" style="15" bestFit="1" customWidth="1"/>
    <col min="3341" max="3341" width="8.83203125" style="15" bestFit="1" customWidth="1"/>
    <col min="3342" max="3342" width="16" style="15" customWidth="1"/>
    <col min="3343" max="3343" width="11.33203125" style="15" customWidth="1"/>
    <col min="3344" max="3344" width="13" style="15" bestFit="1" customWidth="1"/>
    <col min="3345" max="3345" width="14.5" style="15" customWidth="1"/>
    <col min="3346" max="3346" width="13" style="15" bestFit="1" customWidth="1"/>
    <col min="3347" max="3347" width="16" style="15" customWidth="1"/>
    <col min="3348" max="3348" width="11" style="15" bestFit="1" customWidth="1"/>
    <col min="3349" max="3349" width="12.1640625" style="15" bestFit="1" customWidth="1"/>
    <col min="3350" max="3350" width="13.6640625" style="15" bestFit="1" customWidth="1"/>
    <col min="3351" max="3540" width="10.6640625" style="15"/>
    <col min="3541" max="3541" width="3.1640625" style="15" bestFit="1" customWidth="1"/>
    <col min="3542" max="3542" width="17" style="15" bestFit="1" customWidth="1"/>
    <col min="3543" max="3543" width="17.6640625" style="15" customWidth="1"/>
    <col min="3544" max="3544" width="9.83203125" style="15" customWidth="1"/>
    <col min="3545" max="3545" width="10.83203125" style="15" customWidth="1"/>
    <col min="3546" max="3546" width="32.5" style="15" bestFit="1" customWidth="1"/>
    <col min="3547" max="3556" width="16" style="15" customWidth="1"/>
    <col min="3557" max="3557" width="14.1640625" style="15" bestFit="1" customWidth="1"/>
    <col min="3558" max="3558" width="13.5" style="15" bestFit="1" customWidth="1"/>
    <col min="3559" max="3559" width="15.5" style="15" bestFit="1" customWidth="1"/>
    <col min="3560" max="3560" width="13.5" style="15" bestFit="1" customWidth="1"/>
    <col min="3561" max="3561" width="14.6640625" style="15" customWidth="1"/>
    <col min="3562" max="3571" width="16" style="15" customWidth="1"/>
    <col min="3572" max="3572" width="13.83203125" style="15" customWidth="1"/>
    <col min="3573" max="3573" width="13.5" style="15" customWidth="1"/>
    <col min="3574" max="3574" width="12.6640625" style="15" customWidth="1"/>
    <col min="3575" max="3575" width="15.6640625" style="15" bestFit="1" customWidth="1"/>
    <col min="3576" max="3576" width="14.1640625" style="15" customWidth="1"/>
    <col min="3577" max="3577" width="15.83203125" style="15" bestFit="1" customWidth="1"/>
    <col min="3578" max="3578" width="13.83203125" style="15" bestFit="1" customWidth="1"/>
    <col min="3579" max="3579" width="12.83203125" style="15" customWidth="1"/>
    <col min="3580" max="3580" width="16" style="15" customWidth="1"/>
    <col min="3581" max="3581" width="11.5" style="15" bestFit="1" customWidth="1"/>
    <col min="3582" max="3582" width="14.83203125" style="15" bestFit="1" customWidth="1"/>
    <col min="3583" max="3583" width="13.83203125" style="15" bestFit="1" customWidth="1"/>
    <col min="3584" max="3584" width="13.83203125" style="15" customWidth="1"/>
    <col min="3585" max="3585" width="13.83203125" style="15" bestFit="1" customWidth="1"/>
    <col min="3586" max="3586" width="16" style="15" customWidth="1"/>
    <col min="3587" max="3587" width="13" style="15" customWidth="1"/>
    <col min="3588" max="3588" width="13.5" style="15" bestFit="1" customWidth="1"/>
    <col min="3589" max="3589" width="10.6640625" style="15" bestFit="1" customWidth="1"/>
    <col min="3590" max="3590" width="12" style="15" bestFit="1" customWidth="1"/>
    <col min="3591" max="3591" width="14.6640625" style="15" bestFit="1" customWidth="1"/>
    <col min="3592" max="3592" width="15.33203125" style="15" customWidth="1"/>
    <col min="3593" max="3593" width="12.33203125" style="15" customWidth="1"/>
    <col min="3594" max="3594" width="8" style="15" bestFit="1" customWidth="1"/>
    <col min="3595" max="3596" width="13" style="15" bestFit="1" customWidth="1"/>
    <col min="3597" max="3597" width="8.83203125" style="15" bestFit="1" customWidth="1"/>
    <col min="3598" max="3598" width="16" style="15" customWidth="1"/>
    <col min="3599" max="3599" width="11.33203125" style="15" customWidth="1"/>
    <col min="3600" max="3600" width="13" style="15" bestFit="1" customWidth="1"/>
    <col min="3601" max="3601" width="14.5" style="15" customWidth="1"/>
    <col min="3602" max="3602" width="13" style="15" bestFit="1" customWidth="1"/>
    <col min="3603" max="3603" width="16" style="15" customWidth="1"/>
    <col min="3604" max="3604" width="11" style="15" bestFit="1" customWidth="1"/>
    <col min="3605" max="3605" width="12.1640625" style="15" bestFit="1" customWidth="1"/>
    <col min="3606" max="3606" width="13.6640625" style="15" bestFit="1" customWidth="1"/>
    <col min="3607" max="3796" width="10.6640625" style="15"/>
    <col min="3797" max="3797" width="3.1640625" style="15" bestFit="1" customWidth="1"/>
    <col min="3798" max="3798" width="17" style="15" bestFit="1" customWidth="1"/>
    <col min="3799" max="3799" width="17.6640625" style="15" customWidth="1"/>
    <col min="3800" max="3800" width="9.83203125" style="15" customWidth="1"/>
    <col min="3801" max="3801" width="10.83203125" style="15" customWidth="1"/>
    <col min="3802" max="3802" width="32.5" style="15" bestFit="1" customWidth="1"/>
    <col min="3803" max="3812" width="16" style="15" customWidth="1"/>
    <col min="3813" max="3813" width="14.1640625" style="15" bestFit="1" customWidth="1"/>
    <col min="3814" max="3814" width="13.5" style="15" bestFit="1" customWidth="1"/>
    <col min="3815" max="3815" width="15.5" style="15" bestFit="1" customWidth="1"/>
    <col min="3816" max="3816" width="13.5" style="15" bestFit="1" customWidth="1"/>
    <col min="3817" max="3817" width="14.6640625" style="15" customWidth="1"/>
    <col min="3818" max="3827" width="16" style="15" customWidth="1"/>
    <col min="3828" max="3828" width="13.83203125" style="15" customWidth="1"/>
    <col min="3829" max="3829" width="13.5" style="15" customWidth="1"/>
    <col min="3830" max="3830" width="12.6640625" style="15" customWidth="1"/>
    <col min="3831" max="3831" width="15.6640625" style="15" bestFit="1" customWidth="1"/>
    <col min="3832" max="3832" width="14.1640625" style="15" customWidth="1"/>
    <col min="3833" max="3833" width="15.83203125" style="15" bestFit="1" customWidth="1"/>
    <col min="3834" max="3834" width="13.83203125" style="15" bestFit="1" customWidth="1"/>
    <col min="3835" max="3835" width="12.83203125" style="15" customWidth="1"/>
    <col min="3836" max="3836" width="16" style="15" customWidth="1"/>
    <col min="3837" max="3837" width="11.5" style="15" bestFit="1" customWidth="1"/>
    <col min="3838" max="3838" width="14.83203125" style="15" bestFit="1" customWidth="1"/>
    <col min="3839" max="3839" width="13.83203125" style="15" bestFit="1" customWidth="1"/>
    <col min="3840" max="3840" width="13.83203125" style="15" customWidth="1"/>
    <col min="3841" max="3841" width="13.83203125" style="15" bestFit="1" customWidth="1"/>
    <col min="3842" max="3842" width="16" style="15" customWidth="1"/>
    <col min="3843" max="3843" width="13" style="15" customWidth="1"/>
    <col min="3844" max="3844" width="13.5" style="15" bestFit="1" customWidth="1"/>
    <col min="3845" max="3845" width="10.6640625" style="15" bestFit="1" customWidth="1"/>
    <col min="3846" max="3846" width="12" style="15" bestFit="1" customWidth="1"/>
    <col min="3847" max="3847" width="14.6640625" style="15" bestFit="1" customWidth="1"/>
    <col min="3848" max="3848" width="15.33203125" style="15" customWidth="1"/>
    <col min="3849" max="3849" width="12.33203125" style="15" customWidth="1"/>
    <col min="3850" max="3850" width="8" style="15" bestFit="1" customWidth="1"/>
    <col min="3851" max="3852" width="13" style="15" bestFit="1" customWidth="1"/>
    <col min="3853" max="3853" width="8.83203125" style="15" bestFit="1" customWidth="1"/>
    <col min="3854" max="3854" width="16" style="15" customWidth="1"/>
    <col min="3855" max="3855" width="11.33203125" style="15" customWidth="1"/>
    <col min="3856" max="3856" width="13" style="15" bestFit="1" customWidth="1"/>
    <col min="3857" max="3857" width="14.5" style="15" customWidth="1"/>
    <col min="3858" max="3858" width="13" style="15" bestFit="1" customWidth="1"/>
    <col min="3859" max="3859" width="16" style="15" customWidth="1"/>
    <col min="3860" max="3860" width="11" style="15" bestFit="1" customWidth="1"/>
    <col min="3861" max="3861" width="12.1640625" style="15" bestFit="1" customWidth="1"/>
    <col min="3862" max="3862" width="13.6640625" style="15" bestFit="1" customWidth="1"/>
    <col min="3863" max="4052" width="10.6640625" style="15"/>
    <col min="4053" max="4053" width="3.1640625" style="15" bestFit="1" customWidth="1"/>
    <col min="4054" max="4054" width="17" style="15" bestFit="1" customWidth="1"/>
    <col min="4055" max="4055" width="17.6640625" style="15" customWidth="1"/>
    <col min="4056" max="4056" width="9.83203125" style="15" customWidth="1"/>
    <col min="4057" max="4057" width="10.83203125" style="15" customWidth="1"/>
    <col min="4058" max="4058" width="32.5" style="15" bestFit="1" customWidth="1"/>
    <col min="4059" max="4068" width="16" style="15" customWidth="1"/>
    <col min="4069" max="4069" width="14.1640625" style="15" bestFit="1" customWidth="1"/>
    <col min="4070" max="4070" width="13.5" style="15" bestFit="1" customWidth="1"/>
    <col min="4071" max="4071" width="15.5" style="15" bestFit="1" customWidth="1"/>
    <col min="4072" max="4072" width="13.5" style="15" bestFit="1" customWidth="1"/>
    <col min="4073" max="4073" width="14.6640625" style="15" customWidth="1"/>
    <col min="4074" max="4083" width="16" style="15" customWidth="1"/>
    <col min="4084" max="4084" width="13.83203125" style="15" customWidth="1"/>
    <col min="4085" max="4085" width="13.5" style="15" customWidth="1"/>
    <col min="4086" max="4086" width="12.6640625" style="15" customWidth="1"/>
    <col min="4087" max="4087" width="15.6640625" style="15" bestFit="1" customWidth="1"/>
    <col min="4088" max="4088" width="14.1640625" style="15" customWidth="1"/>
    <col min="4089" max="4089" width="15.83203125" style="15" bestFit="1" customWidth="1"/>
    <col min="4090" max="4090" width="13.83203125" style="15" bestFit="1" customWidth="1"/>
    <col min="4091" max="4091" width="12.83203125" style="15" customWidth="1"/>
    <col min="4092" max="4092" width="16" style="15" customWidth="1"/>
    <col min="4093" max="4093" width="11.5" style="15" bestFit="1" customWidth="1"/>
    <col min="4094" max="4094" width="14.83203125" style="15" bestFit="1" customWidth="1"/>
    <col min="4095" max="4095" width="13.83203125" style="15" bestFit="1" customWidth="1"/>
    <col min="4096" max="4096" width="13.83203125" style="15" customWidth="1"/>
    <col min="4097" max="4097" width="13.83203125" style="15" bestFit="1" customWidth="1"/>
    <col min="4098" max="4098" width="16" style="15" customWidth="1"/>
    <col min="4099" max="4099" width="13" style="15" customWidth="1"/>
    <col min="4100" max="4100" width="13.5" style="15" bestFit="1" customWidth="1"/>
    <col min="4101" max="4101" width="10.6640625" style="15" bestFit="1" customWidth="1"/>
    <col min="4102" max="4102" width="12" style="15" bestFit="1" customWidth="1"/>
    <col min="4103" max="4103" width="14.6640625" style="15" bestFit="1" customWidth="1"/>
    <col min="4104" max="4104" width="15.33203125" style="15" customWidth="1"/>
    <col min="4105" max="4105" width="12.33203125" style="15" customWidth="1"/>
    <col min="4106" max="4106" width="8" style="15" bestFit="1" customWidth="1"/>
    <col min="4107" max="4108" width="13" style="15" bestFit="1" customWidth="1"/>
    <col min="4109" max="4109" width="8.83203125" style="15" bestFit="1" customWidth="1"/>
    <col min="4110" max="4110" width="16" style="15" customWidth="1"/>
    <col min="4111" max="4111" width="11.33203125" style="15" customWidth="1"/>
    <col min="4112" max="4112" width="13" style="15" bestFit="1" customWidth="1"/>
    <col min="4113" max="4113" width="14.5" style="15" customWidth="1"/>
    <col min="4114" max="4114" width="13" style="15" bestFit="1" customWidth="1"/>
    <col min="4115" max="4115" width="16" style="15" customWidth="1"/>
    <col min="4116" max="4116" width="11" style="15" bestFit="1" customWidth="1"/>
    <col min="4117" max="4117" width="12.1640625" style="15" bestFit="1" customWidth="1"/>
    <col min="4118" max="4118" width="13.6640625" style="15" bestFit="1" customWidth="1"/>
    <col min="4119" max="4308" width="10.6640625" style="15"/>
    <col min="4309" max="4309" width="3.1640625" style="15" bestFit="1" customWidth="1"/>
    <col min="4310" max="4310" width="17" style="15" bestFit="1" customWidth="1"/>
    <col min="4311" max="4311" width="17.6640625" style="15" customWidth="1"/>
    <col min="4312" max="4312" width="9.83203125" style="15" customWidth="1"/>
    <col min="4313" max="4313" width="10.83203125" style="15" customWidth="1"/>
    <col min="4314" max="4314" width="32.5" style="15" bestFit="1" customWidth="1"/>
    <col min="4315" max="4324" width="16" style="15" customWidth="1"/>
    <col min="4325" max="4325" width="14.1640625" style="15" bestFit="1" customWidth="1"/>
    <col min="4326" max="4326" width="13.5" style="15" bestFit="1" customWidth="1"/>
    <col min="4327" max="4327" width="15.5" style="15" bestFit="1" customWidth="1"/>
    <col min="4328" max="4328" width="13.5" style="15" bestFit="1" customWidth="1"/>
    <col min="4329" max="4329" width="14.6640625" style="15" customWidth="1"/>
    <col min="4330" max="4339" width="16" style="15" customWidth="1"/>
    <col min="4340" max="4340" width="13.83203125" style="15" customWidth="1"/>
    <col min="4341" max="4341" width="13.5" style="15" customWidth="1"/>
    <col min="4342" max="4342" width="12.6640625" style="15" customWidth="1"/>
    <col min="4343" max="4343" width="15.6640625" style="15" bestFit="1" customWidth="1"/>
    <col min="4344" max="4344" width="14.1640625" style="15" customWidth="1"/>
    <col min="4345" max="4345" width="15.83203125" style="15" bestFit="1" customWidth="1"/>
    <col min="4346" max="4346" width="13.83203125" style="15" bestFit="1" customWidth="1"/>
    <col min="4347" max="4347" width="12.83203125" style="15" customWidth="1"/>
    <col min="4348" max="4348" width="16" style="15" customWidth="1"/>
    <col min="4349" max="4349" width="11.5" style="15" bestFit="1" customWidth="1"/>
    <col min="4350" max="4350" width="14.83203125" style="15" bestFit="1" customWidth="1"/>
    <col min="4351" max="4351" width="13.83203125" style="15" bestFit="1" customWidth="1"/>
    <col min="4352" max="4352" width="13.83203125" style="15" customWidth="1"/>
    <col min="4353" max="4353" width="13.83203125" style="15" bestFit="1" customWidth="1"/>
    <col min="4354" max="4354" width="16" style="15" customWidth="1"/>
    <col min="4355" max="4355" width="13" style="15" customWidth="1"/>
    <col min="4356" max="4356" width="13.5" style="15" bestFit="1" customWidth="1"/>
    <col min="4357" max="4357" width="10.6640625" style="15" bestFit="1" customWidth="1"/>
    <col min="4358" max="4358" width="12" style="15" bestFit="1" customWidth="1"/>
    <col min="4359" max="4359" width="14.6640625" style="15" bestFit="1" customWidth="1"/>
    <col min="4360" max="4360" width="15.33203125" style="15" customWidth="1"/>
    <col min="4361" max="4361" width="12.33203125" style="15" customWidth="1"/>
    <col min="4362" max="4362" width="8" style="15" bestFit="1" customWidth="1"/>
    <col min="4363" max="4364" width="13" style="15" bestFit="1" customWidth="1"/>
    <col min="4365" max="4365" width="8.83203125" style="15" bestFit="1" customWidth="1"/>
    <col min="4366" max="4366" width="16" style="15" customWidth="1"/>
    <col min="4367" max="4367" width="11.33203125" style="15" customWidth="1"/>
    <col min="4368" max="4368" width="13" style="15" bestFit="1" customWidth="1"/>
    <col min="4369" max="4369" width="14.5" style="15" customWidth="1"/>
    <col min="4370" max="4370" width="13" style="15" bestFit="1" customWidth="1"/>
    <col min="4371" max="4371" width="16" style="15" customWidth="1"/>
    <col min="4372" max="4372" width="11" style="15" bestFit="1" customWidth="1"/>
    <col min="4373" max="4373" width="12.1640625" style="15" bestFit="1" customWidth="1"/>
    <col min="4374" max="4374" width="13.6640625" style="15" bestFit="1" customWidth="1"/>
    <col min="4375" max="4564" width="10.6640625" style="15"/>
    <col min="4565" max="4565" width="3.1640625" style="15" bestFit="1" customWidth="1"/>
    <col min="4566" max="4566" width="17" style="15" bestFit="1" customWidth="1"/>
    <col min="4567" max="4567" width="17.6640625" style="15" customWidth="1"/>
    <col min="4568" max="4568" width="9.83203125" style="15" customWidth="1"/>
    <col min="4569" max="4569" width="10.83203125" style="15" customWidth="1"/>
    <col min="4570" max="4570" width="32.5" style="15" bestFit="1" customWidth="1"/>
    <col min="4571" max="4580" width="16" style="15" customWidth="1"/>
    <col min="4581" max="4581" width="14.1640625" style="15" bestFit="1" customWidth="1"/>
    <col min="4582" max="4582" width="13.5" style="15" bestFit="1" customWidth="1"/>
    <col min="4583" max="4583" width="15.5" style="15" bestFit="1" customWidth="1"/>
    <col min="4584" max="4584" width="13.5" style="15" bestFit="1" customWidth="1"/>
    <col min="4585" max="4585" width="14.6640625" style="15" customWidth="1"/>
    <col min="4586" max="4595" width="16" style="15" customWidth="1"/>
    <col min="4596" max="4596" width="13.83203125" style="15" customWidth="1"/>
    <col min="4597" max="4597" width="13.5" style="15" customWidth="1"/>
    <col min="4598" max="4598" width="12.6640625" style="15" customWidth="1"/>
    <col min="4599" max="4599" width="15.6640625" style="15" bestFit="1" customWidth="1"/>
    <col min="4600" max="4600" width="14.1640625" style="15" customWidth="1"/>
    <col min="4601" max="4601" width="15.83203125" style="15" bestFit="1" customWidth="1"/>
    <col min="4602" max="4602" width="13.83203125" style="15" bestFit="1" customWidth="1"/>
    <col min="4603" max="4603" width="12.83203125" style="15" customWidth="1"/>
    <col min="4604" max="4604" width="16" style="15" customWidth="1"/>
    <col min="4605" max="4605" width="11.5" style="15" bestFit="1" customWidth="1"/>
    <col min="4606" max="4606" width="14.83203125" style="15" bestFit="1" customWidth="1"/>
    <col min="4607" max="4607" width="13.83203125" style="15" bestFit="1" customWidth="1"/>
    <col min="4608" max="4608" width="13.83203125" style="15" customWidth="1"/>
    <col min="4609" max="4609" width="13.83203125" style="15" bestFit="1" customWidth="1"/>
    <col min="4610" max="4610" width="16" style="15" customWidth="1"/>
    <col min="4611" max="4611" width="13" style="15" customWidth="1"/>
    <col min="4612" max="4612" width="13.5" style="15" bestFit="1" customWidth="1"/>
    <col min="4613" max="4613" width="10.6640625" style="15" bestFit="1" customWidth="1"/>
    <col min="4614" max="4614" width="12" style="15" bestFit="1" customWidth="1"/>
    <col min="4615" max="4615" width="14.6640625" style="15" bestFit="1" customWidth="1"/>
    <col min="4616" max="4616" width="15.33203125" style="15" customWidth="1"/>
    <col min="4617" max="4617" width="12.33203125" style="15" customWidth="1"/>
    <col min="4618" max="4618" width="8" style="15" bestFit="1" customWidth="1"/>
    <col min="4619" max="4620" width="13" style="15" bestFit="1" customWidth="1"/>
    <col min="4621" max="4621" width="8.83203125" style="15" bestFit="1" customWidth="1"/>
    <col min="4622" max="4622" width="16" style="15" customWidth="1"/>
    <col min="4623" max="4623" width="11.33203125" style="15" customWidth="1"/>
    <col min="4624" max="4624" width="13" style="15" bestFit="1" customWidth="1"/>
    <col min="4625" max="4625" width="14.5" style="15" customWidth="1"/>
    <col min="4626" max="4626" width="13" style="15" bestFit="1" customWidth="1"/>
    <col min="4627" max="4627" width="16" style="15" customWidth="1"/>
    <col min="4628" max="4628" width="11" style="15" bestFit="1" customWidth="1"/>
    <col min="4629" max="4629" width="12.1640625" style="15" bestFit="1" customWidth="1"/>
    <col min="4630" max="4630" width="13.6640625" style="15" bestFit="1" customWidth="1"/>
    <col min="4631" max="4820" width="10.6640625" style="15"/>
    <col min="4821" max="4821" width="3.1640625" style="15" bestFit="1" customWidth="1"/>
    <col min="4822" max="4822" width="17" style="15" bestFit="1" customWidth="1"/>
    <col min="4823" max="4823" width="17.6640625" style="15" customWidth="1"/>
    <col min="4824" max="4824" width="9.83203125" style="15" customWidth="1"/>
    <col min="4825" max="4825" width="10.83203125" style="15" customWidth="1"/>
    <col min="4826" max="4826" width="32.5" style="15" bestFit="1" customWidth="1"/>
    <col min="4827" max="4836" width="16" style="15" customWidth="1"/>
    <col min="4837" max="4837" width="14.1640625" style="15" bestFit="1" customWidth="1"/>
    <col min="4838" max="4838" width="13.5" style="15" bestFit="1" customWidth="1"/>
    <col min="4839" max="4839" width="15.5" style="15" bestFit="1" customWidth="1"/>
    <col min="4840" max="4840" width="13.5" style="15" bestFit="1" customWidth="1"/>
    <col min="4841" max="4841" width="14.6640625" style="15" customWidth="1"/>
    <col min="4842" max="4851" width="16" style="15" customWidth="1"/>
    <col min="4852" max="4852" width="13.83203125" style="15" customWidth="1"/>
    <col min="4853" max="4853" width="13.5" style="15" customWidth="1"/>
    <col min="4854" max="4854" width="12.6640625" style="15" customWidth="1"/>
    <col min="4855" max="4855" width="15.6640625" style="15" bestFit="1" customWidth="1"/>
    <col min="4856" max="4856" width="14.1640625" style="15" customWidth="1"/>
    <col min="4857" max="4857" width="15.83203125" style="15" bestFit="1" customWidth="1"/>
    <col min="4858" max="4858" width="13.83203125" style="15" bestFit="1" customWidth="1"/>
    <col min="4859" max="4859" width="12.83203125" style="15" customWidth="1"/>
    <col min="4860" max="4860" width="16" style="15" customWidth="1"/>
    <col min="4861" max="4861" width="11.5" style="15" bestFit="1" customWidth="1"/>
    <col min="4862" max="4862" width="14.83203125" style="15" bestFit="1" customWidth="1"/>
    <col min="4863" max="4863" width="13.83203125" style="15" bestFit="1" customWidth="1"/>
    <col min="4864" max="4864" width="13.83203125" style="15" customWidth="1"/>
    <col min="4865" max="4865" width="13.83203125" style="15" bestFit="1" customWidth="1"/>
    <col min="4866" max="4866" width="16" style="15" customWidth="1"/>
    <col min="4867" max="4867" width="13" style="15" customWidth="1"/>
    <col min="4868" max="4868" width="13.5" style="15" bestFit="1" customWidth="1"/>
    <col min="4869" max="4869" width="10.6640625" style="15" bestFit="1" customWidth="1"/>
    <col min="4870" max="4870" width="12" style="15" bestFit="1" customWidth="1"/>
    <col min="4871" max="4871" width="14.6640625" style="15" bestFit="1" customWidth="1"/>
    <col min="4872" max="4872" width="15.33203125" style="15" customWidth="1"/>
    <col min="4873" max="4873" width="12.33203125" style="15" customWidth="1"/>
    <col min="4874" max="4874" width="8" style="15" bestFit="1" customWidth="1"/>
    <col min="4875" max="4876" width="13" style="15" bestFit="1" customWidth="1"/>
    <col min="4877" max="4877" width="8.83203125" style="15" bestFit="1" customWidth="1"/>
    <col min="4878" max="4878" width="16" style="15" customWidth="1"/>
    <col min="4879" max="4879" width="11.33203125" style="15" customWidth="1"/>
    <col min="4880" max="4880" width="13" style="15" bestFit="1" customWidth="1"/>
    <col min="4881" max="4881" width="14.5" style="15" customWidth="1"/>
    <col min="4882" max="4882" width="13" style="15" bestFit="1" customWidth="1"/>
    <col min="4883" max="4883" width="16" style="15" customWidth="1"/>
    <col min="4884" max="4884" width="11" style="15" bestFit="1" customWidth="1"/>
    <col min="4885" max="4885" width="12.1640625" style="15" bestFit="1" customWidth="1"/>
    <col min="4886" max="4886" width="13.6640625" style="15" bestFit="1" customWidth="1"/>
    <col min="4887" max="5076" width="10.6640625" style="15"/>
    <col min="5077" max="5077" width="3.1640625" style="15" bestFit="1" customWidth="1"/>
    <col min="5078" max="5078" width="17" style="15" bestFit="1" customWidth="1"/>
    <col min="5079" max="5079" width="17.6640625" style="15" customWidth="1"/>
    <col min="5080" max="5080" width="9.83203125" style="15" customWidth="1"/>
    <col min="5081" max="5081" width="10.83203125" style="15" customWidth="1"/>
    <col min="5082" max="5082" width="32.5" style="15" bestFit="1" customWidth="1"/>
    <col min="5083" max="5092" width="16" style="15" customWidth="1"/>
    <col min="5093" max="5093" width="14.1640625" style="15" bestFit="1" customWidth="1"/>
    <col min="5094" max="5094" width="13.5" style="15" bestFit="1" customWidth="1"/>
    <col min="5095" max="5095" width="15.5" style="15" bestFit="1" customWidth="1"/>
    <col min="5096" max="5096" width="13.5" style="15" bestFit="1" customWidth="1"/>
    <col min="5097" max="5097" width="14.6640625" style="15" customWidth="1"/>
    <col min="5098" max="5107" width="16" style="15" customWidth="1"/>
    <col min="5108" max="5108" width="13.83203125" style="15" customWidth="1"/>
    <col min="5109" max="5109" width="13.5" style="15" customWidth="1"/>
    <col min="5110" max="5110" width="12.6640625" style="15" customWidth="1"/>
    <col min="5111" max="5111" width="15.6640625" style="15" bestFit="1" customWidth="1"/>
    <col min="5112" max="5112" width="14.1640625" style="15" customWidth="1"/>
    <col min="5113" max="5113" width="15.83203125" style="15" bestFit="1" customWidth="1"/>
    <col min="5114" max="5114" width="13.83203125" style="15" bestFit="1" customWidth="1"/>
    <col min="5115" max="5115" width="12.83203125" style="15" customWidth="1"/>
    <col min="5116" max="5116" width="16" style="15" customWidth="1"/>
    <col min="5117" max="5117" width="11.5" style="15" bestFit="1" customWidth="1"/>
    <col min="5118" max="5118" width="14.83203125" style="15" bestFit="1" customWidth="1"/>
    <col min="5119" max="5119" width="13.83203125" style="15" bestFit="1" customWidth="1"/>
    <col min="5120" max="5120" width="13.83203125" style="15" customWidth="1"/>
    <col min="5121" max="5121" width="13.83203125" style="15" bestFit="1" customWidth="1"/>
    <col min="5122" max="5122" width="16" style="15" customWidth="1"/>
    <col min="5123" max="5123" width="13" style="15" customWidth="1"/>
    <col min="5124" max="5124" width="13.5" style="15" bestFit="1" customWidth="1"/>
    <col min="5125" max="5125" width="10.6640625" style="15" bestFit="1" customWidth="1"/>
    <col min="5126" max="5126" width="12" style="15" bestFit="1" customWidth="1"/>
    <col min="5127" max="5127" width="14.6640625" style="15" bestFit="1" customWidth="1"/>
    <col min="5128" max="5128" width="15.33203125" style="15" customWidth="1"/>
    <col min="5129" max="5129" width="12.33203125" style="15" customWidth="1"/>
    <col min="5130" max="5130" width="8" style="15" bestFit="1" customWidth="1"/>
    <col min="5131" max="5132" width="13" style="15" bestFit="1" customWidth="1"/>
    <col min="5133" max="5133" width="8.83203125" style="15" bestFit="1" customWidth="1"/>
    <col min="5134" max="5134" width="16" style="15" customWidth="1"/>
    <col min="5135" max="5135" width="11.33203125" style="15" customWidth="1"/>
    <col min="5136" max="5136" width="13" style="15" bestFit="1" customWidth="1"/>
    <col min="5137" max="5137" width="14.5" style="15" customWidth="1"/>
    <col min="5138" max="5138" width="13" style="15" bestFit="1" customWidth="1"/>
    <col min="5139" max="5139" width="16" style="15" customWidth="1"/>
    <col min="5140" max="5140" width="11" style="15" bestFit="1" customWidth="1"/>
    <col min="5141" max="5141" width="12.1640625" style="15" bestFit="1" customWidth="1"/>
    <col min="5142" max="5142" width="13.6640625" style="15" bestFit="1" customWidth="1"/>
    <col min="5143" max="5332" width="10.6640625" style="15"/>
    <col min="5333" max="5333" width="3.1640625" style="15" bestFit="1" customWidth="1"/>
    <col min="5334" max="5334" width="17" style="15" bestFit="1" customWidth="1"/>
    <col min="5335" max="5335" width="17.6640625" style="15" customWidth="1"/>
    <col min="5336" max="5336" width="9.83203125" style="15" customWidth="1"/>
    <col min="5337" max="5337" width="10.83203125" style="15" customWidth="1"/>
    <col min="5338" max="5338" width="32.5" style="15" bestFit="1" customWidth="1"/>
    <col min="5339" max="5348" width="16" style="15" customWidth="1"/>
    <col min="5349" max="5349" width="14.1640625" style="15" bestFit="1" customWidth="1"/>
    <col min="5350" max="5350" width="13.5" style="15" bestFit="1" customWidth="1"/>
    <col min="5351" max="5351" width="15.5" style="15" bestFit="1" customWidth="1"/>
    <col min="5352" max="5352" width="13.5" style="15" bestFit="1" customWidth="1"/>
    <col min="5353" max="5353" width="14.6640625" style="15" customWidth="1"/>
    <col min="5354" max="5363" width="16" style="15" customWidth="1"/>
    <col min="5364" max="5364" width="13.83203125" style="15" customWidth="1"/>
    <col min="5365" max="5365" width="13.5" style="15" customWidth="1"/>
    <col min="5366" max="5366" width="12.6640625" style="15" customWidth="1"/>
    <col min="5367" max="5367" width="15.6640625" style="15" bestFit="1" customWidth="1"/>
    <col min="5368" max="5368" width="14.1640625" style="15" customWidth="1"/>
    <col min="5369" max="5369" width="15.83203125" style="15" bestFit="1" customWidth="1"/>
    <col min="5370" max="5370" width="13.83203125" style="15" bestFit="1" customWidth="1"/>
    <col min="5371" max="5371" width="12.83203125" style="15" customWidth="1"/>
    <col min="5372" max="5372" width="16" style="15" customWidth="1"/>
    <col min="5373" max="5373" width="11.5" style="15" bestFit="1" customWidth="1"/>
    <col min="5374" max="5374" width="14.83203125" style="15" bestFit="1" customWidth="1"/>
    <col min="5375" max="5375" width="13.83203125" style="15" bestFit="1" customWidth="1"/>
    <col min="5376" max="5376" width="13.83203125" style="15" customWidth="1"/>
    <col min="5377" max="5377" width="13.83203125" style="15" bestFit="1" customWidth="1"/>
    <col min="5378" max="5378" width="16" style="15" customWidth="1"/>
    <col min="5379" max="5379" width="13" style="15" customWidth="1"/>
    <col min="5380" max="5380" width="13.5" style="15" bestFit="1" customWidth="1"/>
    <col min="5381" max="5381" width="10.6640625" style="15" bestFit="1" customWidth="1"/>
    <col min="5382" max="5382" width="12" style="15" bestFit="1" customWidth="1"/>
    <col min="5383" max="5383" width="14.6640625" style="15" bestFit="1" customWidth="1"/>
    <col min="5384" max="5384" width="15.33203125" style="15" customWidth="1"/>
    <col min="5385" max="5385" width="12.33203125" style="15" customWidth="1"/>
    <col min="5386" max="5386" width="8" style="15" bestFit="1" customWidth="1"/>
    <col min="5387" max="5388" width="13" style="15" bestFit="1" customWidth="1"/>
    <col min="5389" max="5389" width="8.83203125" style="15" bestFit="1" customWidth="1"/>
    <col min="5390" max="5390" width="16" style="15" customWidth="1"/>
    <col min="5391" max="5391" width="11.33203125" style="15" customWidth="1"/>
    <col min="5392" max="5392" width="13" style="15" bestFit="1" customWidth="1"/>
    <col min="5393" max="5393" width="14.5" style="15" customWidth="1"/>
    <col min="5394" max="5394" width="13" style="15" bestFit="1" customWidth="1"/>
    <col min="5395" max="5395" width="16" style="15" customWidth="1"/>
    <col min="5396" max="5396" width="11" style="15" bestFit="1" customWidth="1"/>
    <col min="5397" max="5397" width="12.1640625" style="15" bestFit="1" customWidth="1"/>
    <col min="5398" max="5398" width="13.6640625" style="15" bestFit="1" customWidth="1"/>
    <col min="5399" max="5588" width="10.6640625" style="15"/>
    <col min="5589" max="5589" width="3.1640625" style="15" bestFit="1" customWidth="1"/>
    <col min="5590" max="5590" width="17" style="15" bestFit="1" customWidth="1"/>
    <col min="5591" max="5591" width="17.6640625" style="15" customWidth="1"/>
    <col min="5592" max="5592" width="9.83203125" style="15" customWidth="1"/>
    <col min="5593" max="5593" width="10.83203125" style="15" customWidth="1"/>
    <col min="5594" max="5594" width="32.5" style="15" bestFit="1" customWidth="1"/>
    <col min="5595" max="5604" width="16" style="15" customWidth="1"/>
    <col min="5605" max="5605" width="14.1640625" style="15" bestFit="1" customWidth="1"/>
    <col min="5606" max="5606" width="13.5" style="15" bestFit="1" customWidth="1"/>
    <col min="5607" max="5607" width="15.5" style="15" bestFit="1" customWidth="1"/>
    <col min="5608" max="5608" width="13.5" style="15" bestFit="1" customWidth="1"/>
    <col min="5609" max="5609" width="14.6640625" style="15" customWidth="1"/>
    <col min="5610" max="5619" width="16" style="15" customWidth="1"/>
    <col min="5620" max="5620" width="13.83203125" style="15" customWidth="1"/>
    <col min="5621" max="5621" width="13.5" style="15" customWidth="1"/>
    <col min="5622" max="5622" width="12.6640625" style="15" customWidth="1"/>
    <col min="5623" max="5623" width="15.6640625" style="15" bestFit="1" customWidth="1"/>
    <col min="5624" max="5624" width="14.1640625" style="15" customWidth="1"/>
    <col min="5625" max="5625" width="15.83203125" style="15" bestFit="1" customWidth="1"/>
    <col min="5626" max="5626" width="13.83203125" style="15" bestFit="1" customWidth="1"/>
    <col min="5627" max="5627" width="12.83203125" style="15" customWidth="1"/>
    <col min="5628" max="5628" width="16" style="15" customWidth="1"/>
    <col min="5629" max="5629" width="11.5" style="15" bestFit="1" customWidth="1"/>
    <col min="5630" max="5630" width="14.83203125" style="15" bestFit="1" customWidth="1"/>
    <col min="5631" max="5631" width="13.83203125" style="15" bestFit="1" customWidth="1"/>
    <col min="5632" max="5632" width="13.83203125" style="15" customWidth="1"/>
    <col min="5633" max="5633" width="13.83203125" style="15" bestFit="1" customWidth="1"/>
    <col min="5634" max="5634" width="16" style="15" customWidth="1"/>
    <col min="5635" max="5635" width="13" style="15" customWidth="1"/>
    <col min="5636" max="5636" width="13.5" style="15" bestFit="1" customWidth="1"/>
    <col min="5637" max="5637" width="10.6640625" style="15" bestFit="1" customWidth="1"/>
    <col min="5638" max="5638" width="12" style="15" bestFit="1" customWidth="1"/>
    <col min="5639" max="5639" width="14.6640625" style="15" bestFit="1" customWidth="1"/>
    <col min="5640" max="5640" width="15.33203125" style="15" customWidth="1"/>
    <col min="5641" max="5641" width="12.33203125" style="15" customWidth="1"/>
    <col min="5642" max="5642" width="8" style="15" bestFit="1" customWidth="1"/>
    <col min="5643" max="5644" width="13" style="15" bestFit="1" customWidth="1"/>
    <col min="5645" max="5645" width="8.83203125" style="15" bestFit="1" customWidth="1"/>
    <col min="5646" max="5646" width="16" style="15" customWidth="1"/>
    <col min="5647" max="5647" width="11.33203125" style="15" customWidth="1"/>
    <col min="5648" max="5648" width="13" style="15" bestFit="1" customWidth="1"/>
    <col min="5649" max="5649" width="14.5" style="15" customWidth="1"/>
    <col min="5650" max="5650" width="13" style="15" bestFit="1" customWidth="1"/>
    <col min="5651" max="5651" width="16" style="15" customWidth="1"/>
    <col min="5652" max="5652" width="11" style="15" bestFit="1" customWidth="1"/>
    <col min="5653" max="5653" width="12.1640625" style="15" bestFit="1" customWidth="1"/>
    <col min="5654" max="5654" width="13.6640625" style="15" bestFit="1" customWidth="1"/>
    <col min="5655" max="5844" width="10.6640625" style="15"/>
    <col min="5845" max="5845" width="3.1640625" style="15" bestFit="1" customWidth="1"/>
    <col min="5846" max="5846" width="17" style="15" bestFit="1" customWidth="1"/>
    <col min="5847" max="5847" width="17.6640625" style="15" customWidth="1"/>
    <col min="5848" max="5848" width="9.83203125" style="15" customWidth="1"/>
    <col min="5849" max="5849" width="10.83203125" style="15" customWidth="1"/>
    <col min="5850" max="5850" width="32.5" style="15" bestFit="1" customWidth="1"/>
    <col min="5851" max="5860" width="16" style="15" customWidth="1"/>
    <col min="5861" max="5861" width="14.1640625" style="15" bestFit="1" customWidth="1"/>
    <col min="5862" max="5862" width="13.5" style="15" bestFit="1" customWidth="1"/>
    <col min="5863" max="5863" width="15.5" style="15" bestFit="1" customWidth="1"/>
    <col min="5864" max="5864" width="13.5" style="15" bestFit="1" customWidth="1"/>
    <col min="5865" max="5865" width="14.6640625" style="15" customWidth="1"/>
    <col min="5866" max="5875" width="16" style="15" customWidth="1"/>
    <col min="5876" max="5876" width="13.83203125" style="15" customWidth="1"/>
    <col min="5877" max="5877" width="13.5" style="15" customWidth="1"/>
    <col min="5878" max="5878" width="12.6640625" style="15" customWidth="1"/>
    <col min="5879" max="5879" width="15.6640625" style="15" bestFit="1" customWidth="1"/>
    <col min="5880" max="5880" width="14.1640625" style="15" customWidth="1"/>
    <col min="5881" max="5881" width="15.83203125" style="15" bestFit="1" customWidth="1"/>
    <col min="5882" max="5882" width="13.83203125" style="15" bestFit="1" customWidth="1"/>
    <col min="5883" max="5883" width="12.83203125" style="15" customWidth="1"/>
    <col min="5884" max="5884" width="16" style="15" customWidth="1"/>
    <col min="5885" max="5885" width="11.5" style="15" bestFit="1" customWidth="1"/>
    <col min="5886" max="5886" width="14.83203125" style="15" bestFit="1" customWidth="1"/>
    <col min="5887" max="5887" width="13.83203125" style="15" bestFit="1" customWidth="1"/>
    <col min="5888" max="5888" width="13.83203125" style="15" customWidth="1"/>
    <col min="5889" max="5889" width="13.83203125" style="15" bestFit="1" customWidth="1"/>
    <col min="5890" max="5890" width="16" style="15" customWidth="1"/>
    <col min="5891" max="5891" width="13" style="15" customWidth="1"/>
    <col min="5892" max="5892" width="13.5" style="15" bestFit="1" customWidth="1"/>
    <col min="5893" max="5893" width="10.6640625" style="15" bestFit="1" customWidth="1"/>
    <col min="5894" max="5894" width="12" style="15" bestFit="1" customWidth="1"/>
    <col min="5895" max="5895" width="14.6640625" style="15" bestFit="1" customWidth="1"/>
    <col min="5896" max="5896" width="15.33203125" style="15" customWidth="1"/>
    <col min="5897" max="5897" width="12.33203125" style="15" customWidth="1"/>
    <col min="5898" max="5898" width="8" style="15" bestFit="1" customWidth="1"/>
    <col min="5899" max="5900" width="13" style="15" bestFit="1" customWidth="1"/>
    <col min="5901" max="5901" width="8.83203125" style="15" bestFit="1" customWidth="1"/>
    <col min="5902" max="5902" width="16" style="15" customWidth="1"/>
    <col min="5903" max="5903" width="11.33203125" style="15" customWidth="1"/>
    <col min="5904" max="5904" width="13" style="15" bestFit="1" customWidth="1"/>
    <col min="5905" max="5905" width="14.5" style="15" customWidth="1"/>
    <col min="5906" max="5906" width="13" style="15" bestFit="1" customWidth="1"/>
    <col min="5907" max="5907" width="16" style="15" customWidth="1"/>
    <col min="5908" max="5908" width="11" style="15" bestFit="1" customWidth="1"/>
    <col min="5909" max="5909" width="12.1640625" style="15" bestFit="1" customWidth="1"/>
    <col min="5910" max="5910" width="13.6640625" style="15" bestFit="1" customWidth="1"/>
    <col min="5911" max="6100" width="10.6640625" style="15"/>
    <col min="6101" max="6101" width="3.1640625" style="15" bestFit="1" customWidth="1"/>
    <col min="6102" max="6102" width="17" style="15" bestFit="1" customWidth="1"/>
    <col min="6103" max="6103" width="17.6640625" style="15" customWidth="1"/>
    <col min="6104" max="6104" width="9.83203125" style="15" customWidth="1"/>
    <col min="6105" max="6105" width="10.83203125" style="15" customWidth="1"/>
    <col min="6106" max="6106" width="32.5" style="15" bestFit="1" customWidth="1"/>
    <col min="6107" max="6116" width="16" style="15" customWidth="1"/>
    <col min="6117" max="6117" width="14.1640625" style="15" bestFit="1" customWidth="1"/>
    <col min="6118" max="6118" width="13.5" style="15" bestFit="1" customWidth="1"/>
    <col min="6119" max="6119" width="15.5" style="15" bestFit="1" customWidth="1"/>
    <col min="6120" max="6120" width="13.5" style="15" bestFit="1" customWidth="1"/>
    <col min="6121" max="6121" width="14.6640625" style="15" customWidth="1"/>
    <col min="6122" max="6131" width="16" style="15" customWidth="1"/>
    <col min="6132" max="6132" width="13.83203125" style="15" customWidth="1"/>
    <col min="6133" max="6133" width="13.5" style="15" customWidth="1"/>
    <col min="6134" max="6134" width="12.6640625" style="15" customWidth="1"/>
    <col min="6135" max="6135" width="15.6640625" style="15" bestFit="1" customWidth="1"/>
    <col min="6136" max="6136" width="14.1640625" style="15" customWidth="1"/>
    <col min="6137" max="6137" width="15.83203125" style="15" bestFit="1" customWidth="1"/>
    <col min="6138" max="6138" width="13.83203125" style="15" bestFit="1" customWidth="1"/>
    <col min="6139" max="6139" width="12.83203125" style="15" customWidth="1"/>
    <col min="6140" max="6140" width="16" style="15" customWidth="1"/>
    <col min="6141" max="6141" width="11.5" style="15" bestFit="1" customWidth="1"/>
    <col min="6142" max="6142" width="14.83203125" style="15" bestFit="1" customWidth="1"/>
    <col min="6143" max="6143" width="13.83203125" style="15" bestFit="1" customWidth="1"/>
    <col min="6144" max="6144" width="13.83203125" style="15" customWidth="1"/>
    <col min="6145" max="6145" width="13.83203125" style="15" bestFit="1" customWidth="1"/>
    <col min="6146" max="6146" width="16" style="15" customWidth="1"/>
    <col min="6147" max="6147" width="13" style="15" customWidth="1"/>
    <col min="6148" max="6148" width="13.5" style="15" bestFit="1" customWidth="1"/>
    <col min="6149" max="6149" width="10.6640625" style="15" bestFit="1" customWidth="1"/>
    <col min="6150" max="6150" width="12" style="15" bestFit="1" customWidth="1"/>
    <col min="6151" max="6151" width="14.6640625" style="15" bestFit="1" customWidth="1"/>
    <col min="6152" max="6152" width="15.33203125" style="15" customWidth="1"/>
    <col min="6153" max="6153" width="12.33203125" style="15" customWidth="1"/>
    <col min="6154" max="6154" width="8" style="15" bestFit="1" customWidth="1"/>
    <col min="6155" max="6156" width="13" style="15" bestFit="1" customWidth="1"/>
    <col min="6157" max="6157" width="8.83203125" style="15" bestFit="1" customWidth="1"/>
    <col min="6158" max="6158" width="16" style="15" customWidth="1"/>
    <col min="6159" max="6159" width="11.33203125" style="15" customWidth="1"/>
    <col min="6160" max="6160" width="13" style="15" bestFit="1" customWidth="1"/>
    <col min="6161" max="6161" width="14.5" style="15" customWidth="1"/>
    <col min="6162" max="6162" width="13" style="15" bestFit="1" customWidth="1"/>
    <col min="6163" max="6163" width="16" style="15" customWidth="1"/>
    <col min="6164" max="6164" width="11" style="15" bestFit="1" customWidth="1"/>
    <col min="6165" max="6165" width="12.1640625" style="15" bestFit="1" customWidth="1"/>
    <col min="6166" max="6166" width="13.6640625" style="15" bestFit="1" customWidth="1"/>
    <col min="6167" max="6356" width="10.6640625" style="15"/>
    <col min="6357" max="6357" width="3.1640625" style="15" bestFit="1" customWidth="1"/>
    <col min="6358" max="6358" width="17" style="15" bestFit="1" customWidth="1"/>
    <col min="6359" max="6359" width="17.6640625" style="15" customWidth="1"/>
    <col min="6360" max="6360" width="9.83203125" style="15" customWidth="1"/>
    <col min="6361" max="6361" width="10.83203125" style="15" customWidth="1"/>
    <col min="6362" max="6362" width="32.5" style="15" bestFit="1" customWidth="1"/>
    <col min="6363" max="6372" width="16" style="15" customWidth="1"/>
    <col min="6373" max="6373" width="14.1640625" style="15" bestFit="1" customWidth="1"/>
    <col min="6374" max="6374" width="13.5" style="15" bestFit="1" customWidth="1"/>
    <col min="6375" max="6375" width="15.5" style="15" bestFit="1" customWidth="1"/>
    <col min="6376" max="6376" width="13.5" style="15" bestFit="1" customWidth="1"/>
    <col min="6377" max="6377" width="14.6640625" style="15" customWidth="1"/>
    <col min="6378" max="6387" width="16" style="15" customWidth="1"/>
    <col min="6388" max="6388" width="13.83203125" style="15" customWidth="1"/>
    <col min="6389" max="6389" width="13.5" style="15" customWidth="1"/>
    <col min="6390" max="6390" width="12.6640625" style="15" customWidth="1"/>
    <col min="6391" max="6391" width="15.6640625" style="15" bestFit="1" customWidth="1"/>
    <col min="6392" max="6392" width="14.1640625" style="15" customWidth="1"/>
    <col min="6393" max="6393" width="15.83203125" style="15" bestFit="1" customWidth="1"/>
    <col min="6394" max="6394" width="13.83203125" style="15" bestFit="1" customWidth="1"/>
    <col min="6395" max="6395" width="12.83203125" style="15" customWidth="1"/>
    <col min="6396" max="6396" width="16" style="15" customWidth="1"/>
    <col min="6397" max="6397" width="11.5" style="15" bestFit="1" customWidth="1"/>
    <col min="6398" max="6398" width="14.83203125" style="15" bestFit="1" customWidth="1"/>
    <col min="6399" max="6399" width="13.83203125" style="15" bestFit="1" customWidth="1"/>
    <col min="6400" max="6400" width="13.83203125" style="15" customWidth="1"/>
    <col min="6401" max="6401" width="13.83203125" style="15" bestFit="1" customWidth="1"/>
    <col min="6402" max="6402" width="16" style="15" customWidth="1"/>
    <col min="6403" max="6403" width="13" style="15" customWidth="1"/>
    <col min="6404" max="6404" width="13.5" style="15" bestFit="1" customWidth="1"/>
    <col min="6405" max="6405" width="10.6640625" style="15" bestFit="1" customWidth="1"/>
    <col min="6406" max="6406" width="12" style="15" bestFit="1" customWidth="1"/>
    <col min="6407" max="6407" width="14.6640625" style="15" bestFit="1" customWidth="1"/>
    <col min="6408" max="6408" width="15.33203125" style="15" customWidth="1"/>
    <col min="6409" max="6409" width="12.33203125" style="15" customWidth="1"/>
    <col min="6410" max="6410" width="8" style="15" bestFit="1" customWidth="1"/>
    <col min="6411" max="6412" width="13" style="15" bestFit="1" customWidth="1"/>
    <col min="6413" max="6413" width="8.83203125" style="15" bestFit="1" customWidth="1"/>
    <col min="6414" max="6414" width="16" style="15" customWidth="1"/>
    <col min="6415" max="6415" width="11.33203125" style="15" customWidth="1"/>
    <col min="6416" max="6416" width="13" style="15" bestFit="1" customWidth="1"/>
    <col min="6417" max="6417" width="14.5" style="15" customWidth="1"/>
    <col min="6418" max="6418" width="13" style="15" bestFit="1" customWidth="1"/>
    <col min="6419" max="6419" width="16" style="15" customWidth="1"/>
    <col min="6420" max="6420" width="11" style="15" bestFit="1" customWidth="1"/>
    <col min="6421" max="6421" width="12.1640625" style="15" bestFit="1" customWidth="1"/>
    <col min="6422" max="6422" width="13.6640625" style="15" bestFit="1" customWidth="1"/>
    <col min="6423" max="6612" width="10.6640625" style="15"/>
    <col min="6613" max="6613" width="3.1640625" style="15" bestFit="1" customWidth="1"/>
    <col min="6614" max="6614" width="17" style="15" bestFit="1" customWidth="1"/>
    <col min="6615" max="6615" width="17.6640625" style="15" customWidth="1"/>
    <col min="6616" max="6616" width="9.83203125" style="15" customWidth="1"/>
    <col min="6617" max="6617" width="10.83203125" style="15" customWidth="1"/>
    <col min="6618" max="6618" width="32.5" style="15" bestFit="1" customWidth="1"/>
    <col min="6619" max="6628" width="16" style="15" customWidth="1"/>
    <col min="6629" max="6629" width="14.1640625" style="15" bestFit="1" customWidth="1"/>
    <col min="6630" max="6630" width="13.5" style="15" bestFit="1" customWidth="1"/>
    <col min="6631" max="6631" width="15.5" style="15" bestFit="1" customWidth="1"/>
    <col min="6632" max="6632" width="13.5" style="15" bestFit="1" customWidth="1"/>
    <col min="6633" max="6633" width="14.6640625" style="15" customWidth="1"/>
    <col min="6634" max="6643" width="16" style="15" customWidth="1"/>
    <col min="6644" max="6644" width="13.83203125" style="15" customWidth="1"/>
    <col min="6645" max="6645" width="13.5" style="15" customWidth="1"/>
    <col min="6646" max="6646" width="12.6640625" style="15" customWidth="1"/>
    <col min="6647" max="6647" width="15.6640625" style="15" bestFit="1" customWidth="1"/>
    <col min="6648" max="6648" width="14.1640625" style="15" customWidth="1"/>
    <col min="6649" max="6649" width="15.83203125" style="15" bestFit="1" customWidth="1"/>
    <col min="6650" max="6650" width="13.83203125" style="15" bestFit="1" customWidth="1"/>
    <col min="6651" max="6651" width="12.83203125" style="15" customWidth="1"/>
    <col min="6652" max="6652" width="16" style="15" customWidth="1"/>
    <col min="6653" max="6653" width="11.5" style="15" bestFit="1" customWidth="1"/>
    <col min="6654" max="6654" width="14.83203125" style="15" bestFit="1" customWidth="1"/>
    <col min="6655" max="6655" width="13.83203125" style="15" bestFit="1" customWidth="1"/>
    <col min="6656" max="6656" width="13.83203125" style="15" customWidth="1"/>
    <col min="6657" max="6657" width="13.83203125" style="15" bestFit="1" customWidth="1"/>
    <col min="6658" max="6658" width="16" style="15" customWidth="1"/>
    <col min="6659" max="6659" width="13" style="15" customWidth="1"/>
    <col min="6660" max="6660" width="13.5" style="15" bestFit="1" customWidth="1"/>
    <col min="6661" max="6661" width="10.6640625" style="15" bestFit="1" customWidth="1"/>
    <col min="6662" max="6662" width="12" style="15" bestFit="1" customWidth="1"/>
    <col min="6663" max="6663" width="14.6640625" style="15" bestFit="1" customWidth="1"/>
    <col min="6664" max="6664" width="15.33203125" style="15" customWidth="1"/>
    <col min="6665" max="6665" width="12.33203125" style="15" customWidth="1"/>
    <col min="6666" max="6666" width="8" style="15" bestFit="1" customWidth="1"/>
    <col min="6667" max="6668" width="13" style="15" bestFit="1" customWidth="1"/>
    <col min="6669" max="6669" width="8.83203125" style="15" bestFit="1" customWidth="1"/>
    <col min="6670" max="6670" width="16" style="15" customWidth="1"/>
    <col min="6671" max="6671" width="11.33203125" style="15" customWidth="1"/>
    <col min="6672" max="6672" width="13" style="15" bestFit="1" customWidth="1"/>
    <col min="6673" max="6673" width="14.5" style="15" customWidth="1"/>
    <col min="6674" max="6674" width="13" style="15" bestFit="1" customWidth="1"/>
    <col min="6675" max="6675" width="16" style="15" customWidth="1"/>
    <col min="6676" max="6676" width="11" style="15" bestFit="1" customWidth="1"/>
    <col min="6677" max="6677" width="12.1640625" style="15" bestFit="1" customWidth="1"/>
    <col min="6678" max="6678" width="13.6640625" style="15" bestFit="1" customWidth="1"/>
    <col min="6679" max="6868" width="10.6640625" style="15"/>
    <col min="6869" max="6869" width="3.1640625" style="15" bestFit="1" customWidth="1"/>
    <col min="6870" max="6870" width="17" style="15" bestFit="1" customWidth="1"/>
    <col min="6871" max="6871" width="17.6640625" style="15" customWidth="1"/>
    <col min="6872" max="6872" width="9.83203125" style="15" customWidth="1"/>
    <col min="6873" max="6873" width="10.83203125" style="15" customWidth="1"/>
    <col min="6874" max="6874" width="32.5" style="15" bestFit="1" customWidth="1"/>
    <col min="6875" max="6884" width="16" style="15" customWidth="1"/>
    <col min="6885" max="6885" width="14.1640625" style="15" bestFit="1" customWidth="1"/>
    <col min="6886" max="6886" width="13.5" style="15" bestFit="1" customWidth="1"/>
    <col min="6887" max="6887" width="15.5" style="15" bestFit="1" customWidth="1"/>
    <col min="6888" max="6888" width="13.5" style="15" bestFit="1" customWidth="1"/>
    <col min="6889" max="6889" width="14.6640625" style="15" customWidth="1"/>
    <col min="6890" max="6899" width="16" style="15" customWidth="1"/>
    <col min="6900" max="6900" width="13.83203125" style="15" customWidth="1"/>
    <col min="6901" max="6901" width="13.5" style="15" customWidth="1"/>
    <col min="6902" max="6902" width="12.6640625" style="15" customWidth="1"/>
    <col min="6903" max="6903" width="15.6640625" style="15" bestFit="1" customWidth="1"/>
    <col min="6904" max="6904" width="14.1640625" style="15" customWidth="1"/>
    <col min="6905" max="6905" width="15.83203125" style="15" bestFit="1" customWidth="1"/>
    <col min="6906" max="6906" width="13.83203125" style="15" bestFit="1" customWidth="1"/>
    <col min="6907" max="6907" width="12.83203125" style="15" customWidth="1"/>
    <col min="6908" max="6908" width="16" style="15" customWidth="1"/>
    <col min="6909" max="6909" width="11.5" style="15" bestFit="1" customWidth="1"/>
    <col min="6910" max="6910" width="14.83203125" style="15" bestFit="1" customWidth="1"/>
    <col min="6911" max="6911" width="13.83203125" style="15" bestFit="1" customWidth="1"/>
    <col min="6912" max="6912" width="13.83203125" style="15" customWidth="1"/>
    <col min="6913" max="6913" width="13.83203125" style="15" bestFit="1" customWidth="1"/>
    <col min="6914" max="6914" width="16" style="15" customWidth="1"/>
    <col min="6915" max="6915" width="13" style="15" customWidth="1"/>
    <col min="6916" max="6916" width="13.5" style="15" bestFit="1" customWidth="1"/>
    <col min="6917" max="6917" width="10.6640625" style="15" bestFit="1" customWidth="1"/>
    <col min="6918" max="6918" width="12" style="15" bestFit="1" customWidth="1"/>
    <col min="6919" max="6919" width="14.6640625" style="15" bestFit="1" customWidth="1"/>
    <col min="6920" max="6920" width="15.33203125" style="15" customWidth="1"/>
    <col min="6921" max="6921" width="12.33203125" style="15" customWidth="1"/>
    <col min="6922" max="6922" width="8" style="15" bestFit="1" customWidth="1"/>
    <col min="6923" max="6924" width="13" style="15" bestFit="1" customWidth="1"/>
    <col min="6925" max="6925" width="8.83203125" style="15" bestFit="1" customWidth="1"/>
    <col min="6926" max="6926" width="16" style="15" customWidth="1"/>
    <col min="6927" max="6927" width="11.33203125" style="15" customWidth="1"/>
    <col min="6928" max="6928" width="13" style="15" bestFit="1" customWidth="1"/>
    <col min="6929" max="6929" width="14.5" style="15" customWidth="1"/>
    <col min="6930" max="6930" width="13" style="15" bestFit="1" customWidth="1"/>
    <col min="6931" max="6931" width="16" style="15" customWidth="1"/>
    <col min="6932" max="6932" width="11" style="15" bestFit="1" customWidth="1"/>
    <col min="6933" max="6933" width="12.1640625" style="15" bestFit="1" customWidth="1"/>
    <col min="6934" max="6934" width="13.6640625" style="15" bestFit="1" customWidth="1"/>
    <col min="6935" max="7124" width="10.6640625" style="15"/>
    <col min="7125" max="7125" width="3.1640625" style="15" bestFit="1" customWidth="1"/>
    <col min="7126" max="7126" width="17" style="15" bestFit="1" customWidth="1"/>
    <col min="7127" max="7127" width="17.6640625" style="15" customWidth="1"/>
    <col min="7128" max="7128" width="9.83203125" style="15" customWidth="1"/>
    <col min="7129" max="7129" width="10.83203125" style="15" customWidth="1"/>
    <col min="7130" max="7130" width="32.5" style="15" bestFit="1" customWidth="1"/>
    <col min="7131" max="7140" width="16" style="15" customWidth="1"/>
    <col min="7141" max="7141" width="14.1640625" style="15" bestFit="1" customWidth="1"/>
    <col min="7142" max="7142" width="13.5" style="15" bestFit="1" customWidth="1"/>
    <col min="7143" max="7143" width="15.5" style="15" bestFit="1" customWidth="1"/>
    <col min="7144" max="7144" width="13.5" style="15" bestFit="1" customWidth="1"/>
    <col min="7145" max="7145" width="14.6640625" style="15" customWidth="1"/>
    <col min="7146" max="7155" width="16" style="15" customWidth="1"/>
    <col min="7156" max="7156" width="13.83203125" style="15" customWidth="1"/>
    <col min="7157" max="7157" width="13.5" style="15" customWidth="1"/>
    <col min="7158" max="7158" width="12.6640625" style="15" customWidth="1"/>
    <col min="7159" max="7159" width="15.6640625" style="15" bestFit="1" customWidth="1"/>
    <col min="7160" max="7160" width="14.1640625" style="15" customWidth="1"/>
    <col min="7161" max="7161" width="15.83203125" style="15" bestFit="1" customWidth="1"/>
    <col min="7162" max="7162" width="13.83203125" style="15" bestFit="1" customWidth="1"/>
    <col min="7163" max="7163" width="12.83203125" style="15" customWidth="1"/>
    <col min="7164" max="7164" width="16" style="15" customWidth="1"/>
    <col min="7165" max="7165" width="11.5" style="15" bestFit="1" customWidth="1"/>
    <col min="7166" max="7166" width="14.83203125" style="15" bestFit="1" customWidth="1"/>
    <col min="7167" max="7167" width="13.83203125" style="15" bestFit="1" customWidth="1"/>
    <col min="7168" max="7168" width="13.83203125" style="15" customWidth="1"/>
    <col min="7169" max="7169" width="13.83203125" style="15" bestFit="1" customWidth="1"/>
    <col min="7170" max="7170" width="16" style="15" customWidth="1"/>
    <col min="7171" max="7171" width="13" style="15" customWidth="1"/>
    <col min="7172" max="7172" width="13.5" style="15" bestFit="1" customWidth="1"/>
    <col min="7173" max="7173" width="10.6640625" style="15" bestFit="1" customWidth="1"/>
    <col min="7174" max="7174" width="12" style="15" bestFit="1" customWidth="1"/>
    <col min="7175" max="7175" width="14.6640625" style="15" bestFit="1" customWidth="1"/>
    <col min="7176" max="7176" width="15.33203125" style="15" customWidth="1"/>
    <col min="7177" max="7177" width="12.33203125" style="15" customWidth="1"/>
    <col min="7178" max="7178" width="8" style="15" bestFit="1" customWidth="1"/>
    <col min="7179" max="7180" width="13" style="15" bestFit="1" customWidth="1"/>
    <col min="7181" max="7181" width="8.83203125" style="15" bestFit="1" customWidth="1"/>
    <col min="7182" max="7182" width="16" style="15" customWidth="1"/>
    <col min="7183" max="7183" width="11.33203125" style="15" customWidth="1"/>
    <col min="7184" max="7184" width="13" style="15" bestFit="1" customWidth="1"/>
    <col min="7185" max="7185" width="14.5" style="15" customWidth="1"/>
    <col min="7186" max="7186" width="13" style="15" bestFit="1" customWidth="1"/>
    <col min="7187" max="7187" width="16" style="15" customWidth="1"/>
    <col min="7188" max="7188" width="11" style="15" bestFit="1" customWidth="1"/>
    <col min="7189" max="7189" width="12.1640625" style="15" bestFit="1" customWidth="1"/>
    <col min="7190" max="7190" width="13.6640625" style="15" bestFit="1" customWidth="1"/>
    <col min="7191" max="7380" width="10.6640625" style="15"/>
    <col min="7381" max="7381" width="3.1640625" style="15" bestFit="1" customWidth="1"/>
    <col min="7382" max="7382" width="17" style="15" bestFit="1" customWidth="1"/>
    <col min="7383" max="7383" width="17.6640625" style="15" customWidth="1"/>
    <col min="7384" max="7384" width="9.83203125" style="15" customWidth="1"/>
    <col min="7385" max="7385" width="10.83203125" style="15" customWidth="1"/>
    <col min="7386" max="7386" width="32.5" style="15" bestFit="1" customWidth="1"/>
    <col min="7387" max="7396" width="16" style="15" customWidth="1"/>
    <col min="7397" max="7397" width="14.1640625" style="15" bestFit="1" customWidth="1"/>
    <col min="7398" max="7398" width="13.5" style="15" bestFit="1" customWidth="1"/>
    <col min="7399" max="7399" width="15.5" style="15" bestFit="1" customWidth="1"/>
    <col min="7400" max="7400" width="13.5" style="15" bestFit="1" customWidth="1"/>
    <col min="7401" max="7401" width="14.6640625" style="15" customWidth="1"/>
    <col min="7402" max="7411" width="16" style="15" customWidth="1"/>
    <col min="7412" max="7412" width="13.83203125" style="15" customWidth="1"/>
    <col min="7413" max="7413" width="13.5" style="15" customWidth="1"/>
    <col min="7414" max="7414" width="12.6640625" style="15" customWidth="1"/>
    <col min="7415" max="7415" width="15.6640625" style="15" bestFit="1" customWidth="1"/>
    <col min="7416" max="7416" width="14.1640625" style="15" customWidth="1"/>
    <col min="7417" max="7417" width="15.83203125" style="15" bestFit="1" customWidth="1"/>
    <col min="7418" max="7418" width="13.83203125" style="15" bestFit="1" customWidth="1"/>
    <col min="7419" max="7419" width="12.83203125" style="15" customWidth="1"/>
    <col min="7420" max="7420" width="16" style="15" customWidth="1"/>
    <col min="7421" max="7421" width="11.5" style="15" bestFit="1" customWidth="1"/>
    <col min="7422" max="7422" width="14.83203125" style="15" bestFit="1" customWidth="1"/>
    <col min="7423" max="7423" width="13.83203125" style="15" bestFit="1" customWidth="1"/>
    <col min="7424" max="7424" width="13.83203125" style="15" customWidth="1"/>
    <col min="7425" max="7425" width="13.83203125" style="15" bestFit="1" customWidth="1"/>
    <col min="7426" max="7426" width="16" style="15" customWidth="1"/>
    <col min="7427" max="7427" width="13" style="15" customWidth="1"/>
    <col min="7428" max="7428" width="13.5" style="15" bestFit="1" customWidth="1"/>
    <col min="7429" max="7429" width="10.6640625" style="15" bestFit="1" customWidth="1"/>
    <col min="7430" max="7430" width="12" style="15" bestFit="1" customWidth="1"/>
    <col min="7431" max="7431" width="14.6640625" style="15" bestFit="1" customWidth="1"/>
    <col min="7432" max="7432" width="15.33203125" style="15" customWidth="1"/>
    <col min="7433" max="7433" width="12.33203125" style="15" customWidth="1"/>
    <col min="7434" max="7434" width="8" style="15" bestFit="1" customWidth="1"/>
    <col min="7435" max="7436" width="13" style="15" bestFit="1" customWidth="1"/>
    <col min="7437" max="7437" width="8.83203125" style="15" bestFit="1" customWidth="1"/>
    <col min="7438" max="7438" width="16" style="15" customWidth="1"/>
    <col min="7439" max="7439" width="11.33203125" style="15" customWidth="1"/>
    <col min="7440" max="7440" width="13" style="15" bestFit="1" customWidth="1"/>
    <col min="7441" max="7441" width="14.5" style="15" customWidth="1"/>
    <col min="7442" max="7442" width="13" style="15" bestFit="1" customWidth="1"/>
    <col min="7443" max="7443" width="16" style="15" customWidth="1"/>
    <col min="7444" max="7444" width="11" style="15" bestFit="1" customWidth="1"/>
    <col min="7445" max="7445" width="12.1640625" style="15" bestFit="1" customWidth="1"/>
    <col min="7446" max="7446" width="13.6640625" style="15" bestFit="1" customWidth="1"/>
    <col min="7447" max="7636" width="10.6640625" style="15"/>
    <col min="7637" max="7637" width="3.1640625" style="15" bestFit="1" customWidth="1"/>
    <col min="7638" max="7638" width="17" style="15" bestFit="1" customWidth="1"/>
    <col min="7639" max="7639" width="17.6640625" style="15" customWidth="1"/>
    <col min="7640" max="7640" width="9.83203125" style="15" customWidth="1"/>
    <col min="7641" max="7641" width="10.83203125" style="15" customWidth="1"/>
    <col min="7642" max="7642" width="32.5" style="15" bestFit="1" customWidth="1"/>
    <col min="7643" max="7652" width="16" style="15" customWidth="1"/>
    <col min="7653" max="7653" width="14.1640625" style="15" bestFit="1" customWidth="1"/>
    <col min="7654" max="7654" width="13.5" style="15" bestFit="1" customWidth="1"/>
    <col min="7655" max="7655" width="15.5" style="15" bestFit="1" customWidth="1"/>
    <col min="7656" max="7656" width="13.5" style="15" bestFit="1" customWidth="1"/>
    <col min="7657" max="7657" width="14.6640625" style="15" customWidth="1"/>
    <col min="7658" max="7667" width="16" style="15" customWidth="1"/>
    <col min="7668" max="7668" width="13.83203125" style="15" customWidth="1"/>
    <col min="7669" max="7669" width="13.5" style="15" customWidth="1"/>
    <col min="7670" max="7670" width="12.6640625" style="15" customWidth="1"/>
    <col min="7671" max="7671" width="15.6640625" style="15" bestFit="1" customWidth="1"/>
    <col min="7672" max="7672" width="14.1640625" style="15" customWidth="1"/>
    <col min="7673" max="7673" width="15.83203125" style="15" bestFit="1" customWidth="1"/>
    <col min="7674" max="7674" width="13.83203125" style="15" bestFit="1" customWidth="1"/>
    <col min="7675" max="7675" width="12.83203125" style="15" customWidth="1"/>
    <col min="7676" max="7676" width="16" style="15" customWidth="1"/>
    <col min="7677" max="7677" width="11.5" style="15" bestFit="1" customWidth="1"/>
    <col min="7678" max="7678" width="14.83203125" style="15" bestFit="1" customWidth="1"/>
    <col min="7679" max="7679" width="13.83203125" style="15" bestFit="1" customWidth="1"/>
    <col min="7680" max="7680" width="13.83203125" style="15" customWidth="1"/>
    <col min="7681" max="7681" width="13.83203125" style="15" bestFit="1" customWidth="1"/>
    <col min="7682" max="7682" width="16" style="15" customWidth="1"/>
    <col min="7683" max="7683" width="13" style="15" customWidth="1"/>
    <col min="7684" max="7684" width="13.5" style="15" bestFit="1" customWidth="1"/>
    <col min="7685" max="7685" width="10.6640625" style="15" bestFit="1" customWidth="1"/>
    <col min="7686" max="7686" width="12" style="15" bestFit="1" customWidth="1"/>
    <col min="7687" max="7687" width="14.6640625" style="15" bestFit="1" customWidth="1"/>
    <col min="7688" max="7688" width="15.33203125" style="15" customWidth="1"/>
    <col min="7689" max="7689" width="12.33203125" style="15" customWidth="1"/>
    <col min="7690" max="7690" width="8" style="15" bestFit="1" customWidth="1"/>
    <col min="7691" max="7692" width="13" style="15" bestFit="1" customWidth="1"/>
    <col min="7693" max="7693" width="8.83203125" style="15" bestFit="1" customWidth="1"/>
    <col min="7694" max="7694" width="16" style="15" customWidth="1"/>
    <col min="7695" max="7695" width="11.33203125" style="15" customWidth="1"/>
    <col min="7696" max="7696" width="13" style="15" bestFit="1" customWidth="1"/>
    <col min="7697" max="7697" width="14.5" style="15" customWidth="1"/>
    <col min="7698" max="7698" width="13" style="15" bestFit="1" customWidth="1"/>
    <col min="7699" max="7699" width="16" style="15" customWidth="1"/>
    <col min="7700" max="7700" width="11" style="15" bestFit="1" customWidth="1"/>
    <col min="7701" max="7701" width="12.1640625" style="15" bestFit="1" customWidth="1"/>
    <col min="7702" max="7702" width="13.6640625" style="15" bestFit="1" customWidth="1"/>
    <col min="7703" max="7892" width="10.6640625" style="15"/>
    <col min="7893" max="7893" width="3.1640625" style="15" bestFit="1" customWidth="1"/>
    <col min="7894" max="7894" width="17" style="15" bestFit="1" customWidth="1"/>
    <col min="7895" max="7895" width="17.6640625" style="15" customWidth="1"/>
    <col min="7896" max="7896" width="9.83203125" style="15" customWidth="1"/>
    <col min="7897" max="7897" width="10.83203125" style="15" customWidth="1"/>
    <col min="7898" max="7898" width="32.5" style="15" bestFit="1" customWidth="1"/>
    <col min="7899" max="7908" width="16" style="15" customWidth="1"/>
    <col min="7909" max="7909" width="14.1640625" style="15" bestFit="1" customWidth="1"/>
    <col min="7910" max="7910" width="13.5" style="15" bestFit="1" customWidth="1"/>
    <col min="7911" max="7911" width="15.5" style="15" bestFit="1" customWidth="1"/>
    <col min="7912" max="7912" width="13.5" style="15" bestFit="1" customWidth="1"/>
    <col min="7913" max="7913" width="14.6640625" style="15" customWidth="1"/>
    <col min="7914" max="7923" width="16" style="15" customWidth="1"/>
    <col min="7924" max="7924" width="13.83203125" style="15" customWidth="1"/>
    <col min="7925" max="7925" width="13.5" style="15" customWidth="1"/>
    <col min="7926" max="7926" width="12.6640625" style="15" customWidth="1"/>
    <col min="7927" max="7927" width="15.6640625" style="15" bestFit="1" customWidth="1"/>
    <col min="7928" max="7928" width="14.1640625" style="15" customWidth="1"/>
    <col min="7929" max="7929" width="15.83203125" style="15" bestFit="1" customWidth="1"/>
    <col min="7930" max="7930" width="13.83203125" style="15" bestFit="1" customWidth="1"/>
    <col min="7931" max="7931" width="12.83203125" style="15" customWidth="1"/>
    <col min="7932" max="7932" width="16" style="15" customWidth="1"/>
    <col min="7933" max="7933" width="11.5" style="15" bestFit="1" customWidth="1"/>
    <col min="7934" max="7934" width="14.83203125" style="15" bestFit="1" customWidth="1"/>
    <col min="7935" max="7935" width="13.83203125" style="15" bestFit="1" customWidth="1"/>
    <col min="7936" max="7936" width="13.83203125" style="15" customWidth="1"/>
    <col min="7937" max="7937" width="13.83203125" style="15" bestFit="1" customWidth="1"/>
    <col min="7938" max="7938" width="16" style="15" customWidth="1"/>
    <col min="7939" max="7939" width="13" style="15" customWidth="1"/>
    <col min="7940" max="7940" width="13.5" style="15" bestFit="1" customWidth="1"/>
    <col min="7941" max="7941" width="10.6640625" style="15" bestFit="1" customWidth="1"/>
    <col min="7942" max="7942" width="12" style="15" bestFit="1" customWidth="1"/>
    <col min="7943" max="7943" width="14.6640625" style="15" bestFit="1" customWidth="1"/>
    <col min="7944" max="7944" width="15.33203125" style="15" customWidth="1"/>
    <col min="7945" max="7945" width="12.33203125" style="15" customWidth="1"/>
    <col min="7946" max="7946" width="8" style="15" bestFit="1" customWidth="1"/>
    <col min="7947" max="7948" width="13" style="15" bestFit="1" customWidth="1"/>
    <col min="7949" max="7949" width="8.83203125" style="15" bestFit="1" customWidth="1"/>
    <col min="7950" max="7950" width="16" style="15" customWidth="1"/>
    <col min="7951" max="7951" width="11.33203125" style="15" customWidth="1"/>
    <col min="7952" max="7952" width="13" style="15" bestFit="1" customWidth="1"/>
    <col min="7953" max="7953" width="14.5" style="15" customWidth="1"/>
    <col min="7954" max="7954" width="13" style="15" bestFit="1" customWidth="1"/>
    <col min="7955" max="7955" width="16" style="15" customWidth="1"/>
    <col min="7956" max="7956" width="11" style="15" bestFit="1" customWidth="1"/>
    <col min="7957" max="7957" width="12.1640625" style="15" bestFit="1" customWidth="1"/>
    <col min="7958" max="7958" width="13.6640625" style="15" bestFit="1" customWidth="1"/>
    <col min="7959" max="8148" width="10.6640625" style="15"/>
    <col min="8149" max="8149" width="3.1640625" style="15" bestFit="1" customWidth="1"/>
    <col min="8150" max="8150" width="17" style="15" bestFit="1" customWidth="1"/>
    <col min="8151" max="8151" width="17.6640625" style="15" customWidth="1"/>
    <col min="8152" max="8152" width="9.83203125" style="15" customWidth="1"/>
    <col min="8153" max="8153" width="10.83203125" style="15" customWidth="1"/>
    <col min="8154" max="8154" width="32.5" style="15" bestFit="1" customWidth="1"/>
    <col min="8155" max="8164" width="16" style="15" customWidth="1"/>
    <col min="8165" max="8165" width="14.1640625" style="15" bestFit="1" customWidth="1"/>
    <col min="8166" max="8166" width="13.5" style="15" bestFit="1" customWidth="1"/>
    <col min="8167" max="8167" width="15.5" style="15" bestFit="1" customWidth="1"/>
    <col min="8168" max="8168" width="13.5" style="15" bestFit="1" customWidth="1"/>
    <col min="8169" max="8169" width="14.6640625" style="15" customWidth="1"/>
    <col min="8170" max="8179" width="16" style="15" customWidth="1"/>
    <col min="8180" max="8180" width="13.83203125" style="15" customWidth="1"/>
    <col min="8181" max="8181" width="13.5" style="15" customWidth="1"/>
    <col min="8182" max="8182" width="12.6640625" style="15" customWidth="1"/>
    <col min="8183" max="8183" width="15.6640625" style="15" bestFit="1" customWidth="1"/>
    <col min="8184" max="8184" width="14.1640625" style="15" customWidth="1"/>
    <col min="8185" max="8185" width="15.83203125" style="15" bestFit="1" customWidth="1"/>
    <col min="8186" max="8186" width="13.83203125" style="15" bestFit="1" customWidth="1"/>
    <col min="8187" max="8187" width="12.83203125" style="15" customWidth="1"/>
    <col min="8188" max="8188" width="16" style="15" customWidth="1"/>
    <col min="8189" max="8189" width="11.5" style="15" bestFit="1" customWidth="1"/>
    <col min="8190" max="8190" width="14.83203125" style="15" bestFit="1" customWidth="1"/>
    <col min="8191" max="8191" width="13.83203125" style="15" bestFit="1" customWidth="1"/>
    <col min="8192" max="8192" width="13.83203125" style="15" customWidth="1"/>
    <col min="8193" max="8193" width="13.83203125" style="15" bestFit="1" customWidth="1"/>
    <col min="8194" max="8194" width="16" style="15" customWidth="1"/>
    <col min="8195" max="8195" width="13" style="15" customWidth="1"/>
    <col min="8196" max="8196" width="13.5" style="15" bestFit="1" customWidth="1"/>
    <col min="8197" max="8197" width="10.6640625" style="15" bestFit="1" customWidth="1"/>
    <col min="8198" max="8198" width="12" style="15" bestFit="1" customWidth="1"/>
    <col min="8199" max="8199" width="14.6640625" style="15" bestFit="1" customWidth="1"/>
    <col min="8200" max="8200" width="15.33203125" style="15" customWidth="1"/>
    <col min="8201" max="8201" width="12.33203125" style="15" customWidth="1"/>
    <col min="8202" max="8202" width="8" style="15" bestFit="1" customWidth="1"/>
    <col min="8203" max="8204" width="13" style="15" bestFit="1" customWidth="1"/>
    <col min="8205" max="8205" width="8.83203125" style="15" bestFit="1" customWidth="1"/>
    <col min="8206" max="8206" width="16" style="15" customWidth="1"/>
    <col min="8207" max="8207" width="11.33203125" style="15" customWidth="1"/>
    <col min="8208" max="8208" width="13" style="15" bestFit="1" customWidth="1"/>
    <col min="8209" max="8209" width="14.5" style="15" customWidth="1"/>
    <col min="8210" max="8210" width="13" style="15" bestFit="1" customWidth="1"/>
    <col min="8211" max="8211" width="16" style="15" customWidth="1"/>
    <col min="8212" max="8212" width="11" style="15" bestFit="1" customWidth="1"/>
    <col min="8213" max="8213" width="12.1640625" style="15" bestFit="1" customWidth="1"/>
    <col min="8214" max="8214" width="13.6640625" style="15" bestFit="1" customWidth="1"/>
    <col min="8215" max="8404" width="10.6640625" style="15"/>
    <col min="8405" max="8405" width="3.1640625" style="15" bestFit="1" customWidth="1"/>
    <col min="8406" max="8406" width="17" style="15" bestFit="1" customWidth="1"/>
    <col min="8407" max="8407" width="17.6640625" style="15" customWidth="1"/>
    <col min="8408" max="8408" width="9.83203125" style="15" customWidth="1"/>
    <col min="8409" max="8409" width="10.83203125" style="15" customWidth="1"/>
    <col min="8410" max="8410" width="32.5" style="15" bestFit="1" customWidth="1"/>
    <col min="8411" max="8420" width="16" style="15" customWidth="1"/>
    <col min="8421" max="8421" width="14.1640625" style="15" bestFit="1" customWidth="1"/>
    <col min="8422" max="8422" width="13.5" style="15" bestFit="1" customWidth="1"/>
    <col min="8423" max="8423" width="15.5" style="15" bestFit="1" customWidth="1"/>
    <col min="8424" max="8424" width="13.5" style="15" bestFit="1" customWidth="1"/>
    <col min="8425" max="8425" width="14.6640625" style="15" customWidth="1"/>
    <col min="8426" max="8435" width="16" style="15" customWidth="1"/>
    <col min="8436" max="8436" width="13.83203125" style="15" customWidth="1"/>
    <col min="8437" max="8437" width="13.5" style="15" customWidth="1"/>
    <col min="8438" max="8438" width="12.6640625" style="15" customWidth="1"/>
    <col min="8439" max="8439" width="15.6640625" style="15" bestFit="1" customWidth="1"/>
    <col min="8440" max="8440" width="14.1640625" style="15" customWidth="1"/>
    <col min="8441" max="8441" width="15.83203125" style="15" bestFit="1" customWidth="1"/>
    <col min="8442" max="8442" width="13.83203125" style="15" bestFit="1" customWidth="1"/>
    <col min="8443" max="8443" width="12.83203125" style="15" customWidth="1"/>
    <col min="8444" max="8444" width="16" style="15" customWidth="1"/>
    <col min="8445" max="8445" width="11.5" style="15" bestFit="1" customWidth="1"/>
    <col min="8446" max="8446" width="14.83203125" style="15" bestFit="1" customWidth="1"/>
    <col min="8447" max="8447" width="13.83203125" style="15" bestFit="1" customWidth="1"/>
    <col min="8448" max="8448" width="13.83203125" style="15" customWidth="1"/>
    <col min="8449" max="8449" width="13.83203125" style="15" bestFit="1" customWidth="1"/>
    <col min="8450" max="8450" width="16" style="15" customWidth="1"/>
    <col min="8451" max="8451" width="13" style="15" customWidth="1"/>
    <col min="8452" max="8452" width="13.5" style="15" bestFit="1" customWidth="1"/>
    <col min="8453" max="8453" width="10.6640625" style="15" bestFit="1" customWidth="1"/>
    <col min="8454" max="8454" width="12" style="15" bestFit="1" customWidth="1"/>
    <col min="8455" max="8455" width="14.6640625" style="15" bestFit="1" customWidth="1"/>
    <col min="8456" max="8456" width="15.33203125" style="15" customWidth="1"/>
    <col min="8457" max="8457" width="12.33203125" style="15" customWidth="1"/>
    <col min="8458" max="8458" width="8" style="15" bestFit="1" customWidth="1"/>
    <col min="8459" max="8460" width="13" style="15" bestFit="1" customWidth="1"/>
    <col min="8461" max="8461" width="8.83203125" style="15" bestFit="1" customWidth="1"/>
    <col min="8462" max="8462" width="16" style="15" customWidth="1"/>
    <col min="8463" max="8463" width="11.33203125" style="15" customWidth="1"/>
    <col min="8464" max="8464" width="13" style="15" bestFit="1" customWidth="1"/>
    <col min="8465" max="8465" width="14.5" style="15" customWidth="1"/>
    <col min="8466" max="8466" width="13" style="15" bestFit="1" customWidth="1"/>
    <col min="8467" max="8467" width="16" style="15" customWidth="1"/>
    <col min="8468" max="8468" width="11" style="15" bestFit="1" customWidth="1"/>
    <col min="8469" max="8469" width="12.1640625" style="15" bestFit="1" customWidth="1"/>
    <col min="8470" max="8470" width="13.6640625" style="15" bestFit="1" customWidth="1"/>
    <col min="8471" max="8660" width="10.6640625" style="15"/>
    <col min="8661" max="8661" width="3.1640625" style="15" bestFit="1" customWidth="1"/>
    <col min="8662" max="8662" width="17" style="15" bestFit="1" customWidth="1"/>
    <col min="8663" max="8663" width="17.6640625" style="15" customWidth="1"/>
    <col min="8664" max="8664" width="9.83203125" style="15" customWidth="1"/>
    <col min="8665" max="8665" width="10.83203125" style="15" customWidth="1"/>
    <col min="8666" max="8666" width="32.5" style="15" bestFit="1" customWidth="1"/>
    <col min="8667" max="8676" width="16" style="15" customWidth="1"/>
    <col min="8677" max="8677" width="14.1640625" style="15" bestFit="1" customWidth="1"/>
    <col min="8678" max="8678" width="13.5" style="15" bestFit="1" customWidth="1"/>
    <col min="8679" max="8679" width="15.5" style="15" bestFit="1" customWidth="1"/>
    <col min="8680" max="8680" width="13.5" style="15" bestFit="1" customWidth="1"/>
    <col min="8681" max="8681" width="14.6640625" style="15" customWidth="1"/>
    <col min="8682" max="8691" width="16" style="15" customWidth="1"/>
    <col min="8692" max="8692" width="13.83203125" style="15" customWidth="1"/>
    <col min="8693" max="8693" width="13.5" style="15" customWidth="1"/>
    <col min="8694" max="8694" width="12.6640625" style="15" customWidth="1"/>
    <col min="8695" max="8695" width="15.6640625" style="15" bestFit="1" customWidth="1"/>
    <col min="8696" max="8696" width="14.1640625" style="15" customWidth="1"/>
    <col min="8697" max="8697" width="15.83203125" style="15" bestFit="1" customWidth="1"/>
    <col min="8698" max="8698" width="13.83203125" style="15" bestFit="1" customWidth="1"/>
    <col min="8699" max="8699" width="12.83203125" style="15" customWidth="1"/>
    <col min="8700" max="8700" width="16" style="15" customWidth="1"/>
    <col min="8701" max="8701" width="11.5" style="15" bestFit="1" customWidth="1"/>
    <col min="8702" max="8702" width="14.83203125" style="15" bestFit="1" customWidth="1"/>
    <col min="8703" max="8703" width="13.83203125" style="15" bestFit="1" customWidth="1"/>
    <col min="8704" max="8704" width="13.83203125" style="15" customWidth="1"/>
    <col min="8705" max="8705" width="13.83203125" style="15" bestFit="1" customWidth="1"/>
    <col min="8706" max="8706" width="16" style="15" customWidth="1"/>
    <col min="8707" max="8707" width="13" style="15" customWidth="1"/>
    <col min="8708" max="8708" width="13.5" style="15" bestFit="1" customWidth="1"/>
    <col min="8709" max="8709" width="10.6640625" style="15" bestFit="1" customWidth="1"/>
    <col min="8710" max="8710" width="12" style="15" bestFit="1" customWidth="1"/>
    <col min="8711" max="8711" width="14.6640625" style="15" bestFit="1" customWidth="1"/>
    <col min="8712" max="8712" width="15.33203125" style="15" customWidth="1"/>
    <col min="8713" max="8713" width="12.33203125" style="15" customWidth="1"/>
    <col min="8714" max="8714" width="8" style="15" bestFit="1" customWidth="1"/>
    <col min="8715" max="8716" width="13" style="15" bestFit="1" customWidth="1"/>
    <col min="8717" max="8717" width="8.83203125" style="15" bestFit="1" customWidth="1"/>
    <col min="8718" max="8718" width="16" style="15" customWidth="1"/>
    <col min="8719" max="8719" width="11.33203125" style="15" customWidth="1"/>
    <col min="8720" max="8720" width="13" style="15" bestFit="1" customWidth="1"/>
    <col min="8721" max="8721" width="14.5" style="15" customWidth="1"/>
    <col min="8722" max="8722" width="13" style="15" bestFit="1" customWidth="1"/>
    <col min="8723" max="8723" width="16" style="15" customWidth="1"/>
    <col min="8724" max="8724" width="11" style="15" bestFit="1" customWidth="1"/>
    <col min="8725" max="8725" width="12.1640625" style="15" bestFit="1" customWidth="1"/>
    <col min="8726" max="8726" width="13.6640625" style="15" bestFit="1" customWidth="1"/>
    <col min="8727" max="8916" width="10.6640625" style="15"/>
    <col min="8917" max="8917" width="3.1640625" style="15" bestFit="1" customWidth="1"/>
    <col min="8918" max="8918" width="17" style="15" bestFit="1" customWidth="1"/>
    <col min="8919" max="8919" width="17.6640625" style="15" customWidth="1"/>
    <col min="8920" max="8920" width="9.83203125" style="15" customWidth="1"/>
    <col min="8921" max="8921" width="10.83203125" style="15" customWidth="1"/>
    <col min="8922" max="8922" width="32.5" style="15" bestFit="1" customWidth="1"/>
    <col min="8923" max="8932" width="16" style="15" customWidth="1"/>
    <col min="8933" max="8933" width="14.1640625" style="15" bestFit="1" customWidth="1"/>
    <col min="8934" max="8934" width="13.5" style="15" bestFit="1" customWidth="1"/>
    <col min="8935" max="8935" width="15.5" style="15" bestFit="1" customWidth="1"/>
    <col min="8936" max="8936" width="13.5" style="15" bestFit="1" customWidth="1"/>
    <col min="8937" max="8937" width="14.6640625" style="15" customWidth="1"/>
    <col min="8938" max="8947" width="16" style="15" customWidth="1"/>
    <col min="8948" max="8948" width="13.83203125" style="15" customWidth="1"/>
    <col min="8949" max="8949" width="13.5" style="15" customWidth="1"/>
    <col min="8950" max="8950" width="12.6640625" style="15" customWidth="1"/>
    <col min="8951" max="8951" width="15.6640625" style="15" bestFit="1" customWidth="1"/>
    <col min="8952" max="8952" width="14.1640625" style="15" customWidth="1"/>
    <col min="8953" max="8953" width="15.83203125" style="15" bestFit="1" customWidth="1"/>
    <col min="8954" max="8954" width="13.83203125" style="15" bestFit="1" customWidth="1"/>
    <col min="8955" max="8955" width="12.83203125" style="15" customWidth="1"/>
    <col min="8956" max="8956" width="16" style="15" customWidth="1"/>
    <col min="8957" max="8957" width="11.5" style="15" bestFit="1" customWidth="1"/>
    <col min="8958" max="8958" width="14.83203125" style="15" bestFit="1" customWidth="1"/>
    <col min="8959" max="8959" width="13.83203125" style="15" bestFit="1" customWidth="1"/>
    <col min="8960" max="8960" width="13.83203125" style="15" customWidth="1"/>
    <col min="8961" max="8961" width="13.83203125" style="15" bestFit="1" customWidth="1"/>
    <col min="8962" max="8962" width="16" style="15" customWidth="1"/>
    <col min="8963" max="8963" width="13" style="15" customWidth="1"/>
    <col min="8964" max="8964" width="13.5" style="15" bestFit="1" customWidth="1"/>
    <col min="8965" max="8965" width="10.6640625" style="15" bestFit="1" customWidth="1"/>
    <col min="8966" max="8966" width="12" style="15" bestFit="1" customWidth="1"/>
    <col min="8967" max="8967" width="14.6640625" style="15" bestFit="1" customWidth="1"/>
    <col min="8968" max="8968" width="15.33203125" style="15" customWidth="1"/>
    <col min="8969" max="8969" width="12.33203125" style="15" customWidth="1"/>
    <col min="8970" max="8970" width="8" style="15" bestFit="1" customWidth="1"/>
    <col min="8971" max="8972" width="13" style="15" bestFit="1" customWidth="1"/>
    <col min="8973" max="8973" width="8.83203125" style="15" bestFit="1" customWidth="1"/>
    <col min="8974" max="8974" width="16" style="15" customWidth="1"/>
    <col min="8975" max="8975" width="11.33203125" style="15" customWidth="1"/>
    <col min="8976" max="8976" width="13" style="15" bestFit="1" customWidth="1"/>
    <col min="8977" max="8977" width="14.5" style="15" customWidth="1"/>
    <col min="8978" max="8978" width="13" style="15" bestFit="1" customWidth="1"/>
    <col min="8979" max="8979" width="16" style="15" customWidth="1"/>
    <col min="8980" max="8980" width="11" style="15" bestFit="1" customWidth="1"/>
    <col min="8981" max="8981" width="12.1640625" style="15" bestFit="1" customWidth="1"/>
    <col min="8982" max="8982" width="13.6640625" style="15" bestFit="1" customWidth="1"/>
    <col min="8983" max="9172" width="10.6640625" style="15"/>
    <col min="9173" max="9173" width="3.1640625" style="15" bestFit="1" customWidth="1"/>
    <col min="9174" max="9174" width="17" style="15" bestFit="1" customWidth="1"/>
    <col min="9175" max="9175" width="17.6640625" style="15" customWidth="1"/>
    <col min="9176" max="9176" width="9.83203125" style="15" customWidth="1"/>
    <col min="9177" max="9177" width="10.83203125" style="15" customWidth="1"/>
    <col min="9178" max="9178" width="32.5" style="15" bestFit="1" customWidth="1"/>
    <col min="9179" max="9188" width="16" style="15" customWidth="1"/>
    <col min="9189" max="9189" width="14.1640625" style="15" bestFit="1" customWidth="1"/>
    <col min="9190" max="9190" width="13.5" style="15" bestFit="1" customWidth="1"/>
    <col min="9191" max="9191" width="15.5" style="15" bestFit="1" customWidth="1"/>
    <col min="9192" max="9192" width="13.5" style="15" bestFit="1" customWidth="1"/>
    <col min="9193" max="9193" width="14.6640625" style="15" customWidth="1"/>
    <col min="9194" max="9203" width="16" style="15" customWidth="1"/>
    <col min="9204" max="9204" width="13.83203125" style="15" customWidth="1"/>
    <col min="9205" max="9205" width="13.5" style="15" customWidth="1"/>
    <col min="9206" max="9206" width="12.6640625" style="15" customWidth="1"/>
    <col min="9207" max="9207" width="15.6640625" style="15" bestFit="1" customWidth="1"/>
    <col min="9208" max="9208" width="14.1640625" style="15" customWidth="1"/>
    <col min="9209" max="9209" width="15.83203125" style="15" bestFit="1" customWidth="1"/>
    <col min="9210" max="9210" width="13.83203125" style="15" bestFit="1" customWidth="1"/>
    <col min="9211" max="9211" width="12.83203125" style="15" customWidth="1"/>
    <col min="9212" max="9212" width="16" style="15" customWidth="1"/>
    <col min="9213" max="9213" width="11.5" style="15" bestFit="1" customWidth="1"/>
    <col min="9214" max="9214" width="14.83203125" style="15" bestFit="1" customWidth="1"/>
    <col min="9215" max="9215" width="13.83203125" style="15" bestFit="1" customWidth="1"/>
    <col min="9216" max="9216" width="13.83203125" style="15" customWidth="1"/>
    <col min="9217" max="9217" width="13.83203125" style="15" bestFit="1" customWidth="1"/>
    <col min="9218" max="9218" width="16" style="15" customWidth="1"/>
    <col min="9219" max="9219" width="13" style="15" customWidth="1"/>
    <col min="9220" max="9220" width="13.5" style="15" bestFit="1" customWidth="1"/>
    <col min="9221" max="9221" width="10.6640625" style="15" bestFit="1" customWidth="1"/>
    <col min="9222" max="9222" width="12" style="15" bestFit="1" customWidth="1"/>
    <col min="9223" max="9223" width="14.6640625" style="15" bestFit="1" customWidth="1"/>
    <col min="9224" max="9224" width="15.33203125" style="15" customWidth="1"/>
    <col min="9225" max="9225" width="12.33203125" style="15" customWidth="1"/>
    <col min="9226" max="9226" width="8" style="15" bestFit="1" customWidth="1"/>
    <col min="9227" max="9228" width="13" style="15" bestFit="1" customWidth="1"/>
    <col min="9229" max="9229" width="8.83203125" style="15" bestFit="1" customWidth="1"/>
    <col min="9230" max="9230" width="16" style="15" customWidth="1"/>
    <col min="9231" max="9231" width="11.33203125" style="15" customWidth="1"/>
    <col min="9232" max="9232" width="13" style="15" bestFit="1" customWidth="1"/>
    <col min="9233" max="9233" width="14.5" style="15" customWidth="1"/>
    <col min="9234" max="9234" width="13" style="15" bestFit="1" customWidth="1"/>
    <col min="9235" max="9235" width="16" style="15" customWidth="1"/>
    <col min="9236" max="9236" width="11" style="15" bestFit="1" customWidth="1"/>
    <col min="9237" max="9237" width="12.1640625" style="15" bestFit="1" customWidth="1"/>
    <col min="9238" max="9238" width="13.6640625" style="15" bestFit="1" customWidth="1"/>
    <col min="9239" max="9428" width="10.6640625" style="15"/>
    <col min="9429" max="9429" width="3.1640625" style="15" bestFit="1" customWidth="1"/>
    <col min="9430" max="9430" width="17" style="15" bestFit="1" customWidth="1"/>
    <col min="9431" max="9431" width="17.6640625" style="15" customWidth="1"/>
    <col min="9432" max="9432" width="9.83203125" style="15" customWidth="1"/>
    <col min="9433" max="9433" width="10.83203125" style="15" customWidth="1"/>
    <col min="9434" max="9434" width="32.5" style="15" bestFit="1" customWidth="1"/>
    <col min="9435" max="9444" width="16" style="15" customWidth="1"/>
    <col min="9445" max="9445" width="14.1640625" style="15" bestFit="1" customWidth="1"/>
    <col min="9446" max="9446" width="13.5" style="15" bestFit="1" customWidth="1"/>
    <col min="9447" max="9447" width="15.5" style="15" bestFit="1" customWidth="1"/>
    <col min="9448" max="9448" width="13.5" style="15" bestFit="1" customWidth="1"/>
    <col min="9449" max="9449" width="14.6640625" style="15" customWidth="1"/>
    <col min="9450" max="9459" width="16" style="15" customWidth="1"/>
    <col min="9460" max="9460" width="13.83203125" style="15" customWidth="1"/>
    <col min="9461" max="9461" width="13.5" style="15" customWidth="1"/>
    <col min="9462" max="9462" width="12.6640625" style="15" customWidth="1"/>
    <col min="9463" max="9463" width="15.6640625" style="15" bestFit="1" customWidth="1"/>
    <col min="9464" max="9464" width="14.1640625" style="15" customWidth="1"/>
    <col min="9465" max="9465" width="15.83203125" style="15" bestFit="1" customWidth="1"/>
    <col min="9466" max="9466" width="13.83203125" style="15" bestFit="1" customWidth="1"/>
    <col min="9467" max="9467" width="12.83203125" style="15" customWidth="1"/>
    <col min="9468" max="9468" width="16" style="15" customWidth="1"/>
    <col min="9469" max="9469" width="11.5" style="15" bestFit="1" customWidth="1"/>
    <col min="9470" max="9470" width="14.83203125" style="15" bestFit="1" customWidth="1"/>
    <col min="9471" max="9471" width="13.83203125" style="15" bestFit="1" customWidth="1"/>
    <col min="9472" max="9472" width="13.83203125" style="15" customWidth="1"/>
    <col min="9473" max="9473" width="13.83203125" style="15" bestFit="1" customWidth="1"/>
    <col min="9474" max="9474" width="16" style="15" customWidth="1"/>
    <col min="9475" max="9475" width="13" style="15" customWidth="1"/>
    <col min="9476" max="9476" width="13.5" style="15" bestFit="1" customWidth="1"/>
    <col min="9477" max="9477" width="10.6640625" style="15" bestFit="1" customWidth="1"/>
    <col min="9478" max="9478" width="12" style="15" bestFit="1" customWidth="1"/>
    <col min="9479" max="9479" width="14.6640625" style="15" bestFit="1" customWidth="1"/>
    <col min="9480" max="9480" width="15.33203125" style="15" customWidth="1"/>
    <col min="9481" max="9481" width="12.33203125" style="15" customWidth="1"/>
    <col min="9482" max="9482" width="8" style="15" bestFit="1" customWidth="1"/>
    <col min="9483" max="9484" width="13" style="15" bestFit="1" customWidth="1"/>
    <col min="9485" max="9485" width="8.83203125" style="15" bestFit="1" customWidth="1"/>
    <col min="9486" max="9486" width="16" style="15" customWidth="1"/>
    <col min="9487" max="9487" width="11.33203125" style="15" customWidth="1"/>
    <col min="9488" max="9488" width="13" style="15" bestFit="1" customWidth="1"/>
    <col min="9489" max="9489" width="14.5" style="15" customWidth="1"/>
    <col min="9490" max="9490" width="13" style="15" bestFit="1" customWidth="1"/>
    <col min="9491" max="9491" width="16" style="15" customWidth="1"/>
    <col min="9492" max="9492" width="11" style="15" bestFit="1" customWidth="1"/>
    <col min="9493" max="9493" width="12.1640625" style="15" bestFit="1" customWidth="1"/>
    <col min="9494" max="9494" width="13.6640625" style="15" bestFit="1" customWidth="1"/>
    <col min="9495" max="9684" width="10.6640625" style="15"/>
    <col min="9685" max="9685" width="3.1640625" style="15" bestFit="1" customWidth="1"/>
    <col min="9686" max="9686" width="17" style="15" bestFit="1" customWidth="1"/>
    <col min="9687" max="9687" width="17.6640625" style="15" customWidth="1"/>
    <col min="9688" max="9688" width="9.83203125" style="15" customWidth="1"/>
    <col min="9689" max="9689" width="10.83203125" style="15" customWidth="1"/>
    <col min="9690" max="9690" width="32.5" style="15" bestFit="1" customWidth="1"/>
    <col min="9691" max="9700" width="16" style="15" customWidth="1"/>
    <col min="9701" max="9701" width="14.1640625" style="15" bestFit="1" customWidth="1"/>
    <col min="9702" max="9702" width="13.5" style="15" bestFit="1" customWidth="1"/>
    <col min="9703" max="9703" width="15.5" style="15" bestFit="1" customWidth="1"/>
    <col min="9704" max="9704" width="13.5" style="15" bestFit="1" customWidth="1"/>
    <col min="9705" max="9705" width="14.6640625" style="15" customWidth="1"/>
    <col min="9706" max="9715" width="16" style="15" customWidth="1"/>
    <col min="9716" max="9716" width="13.83203125" style="15" customWidth="1"/>
    <col min="9717" max="9717" width="13.5" style="15" customWidth="1"/>
    <col min="9718" max="9718" width="12.6640625" style="15" customWidth="1"/>
    <col min="9719" max="9719" width="15.6640625" style="15" bestFit="1" customWidth="1"/>
    <col min="9720" max="9720" width="14.1640625" style="15" customWidth="1"/>
    <col min="9721" max="9721" width="15.83203125" style="15" bestFit="1" customWidth="1"/>
    <col min="9722" max="9722" width="13.83203125" style="15" bestFit="1" customWidth="1"/>
    <col min="9723" max="9723" width="12.83203125" style="15" customWidth="1"/>
    <col min="9724" max="9724" width="16" style="15" customWidth="1"/>
    <col min="9725" max="9725" width="11.5" style="15" bestFit="1" customWidth="1"/>
    <col min="9726" max="9726" width="14.83203125" style="15" bestFit="1" customWidth="1"/>
    <col min="9727" max="9727" width="13.83203125" style="15" bestFit="1" customWidth="1"/>
    <col min="9728" max="9728" width="13.83203125" style="15" customWidth="1"/>
    <col min="9729" max="9729" width="13.83203125" style="15" bestFit="1" customWidth="1"/>
    <col min="9730" max="9730" width="16" style="15" customWidth="1"/>
    <col min="9731" max="9731" width="13" style="15" customWidth="1"/>
    <col min="9732" max="9732" width="13.5" style="15" bestFit="1" customWidth="1"/>
    <col min="9733" max="9733" width="10.6640625" style="15" bestFit="1" customWidth="1"/>
    <col min="9734" max="9734" width="12" style="15" bestFit="1" customWidth="1"/>
    <col min="9735" max="9735" width="14.6640625" style="15" bestFit="1" customWidth="1"/>
    <col min="9736" max="9736" width="15.33203125" style="15" customWidth="1"/>
    <col min="9737" max="9737" width="12.33203125" style="15" customWidth="1"/>
    <col min="9738" max="9738" width="8" style="15" bestFit="1" customWidth="1"/>
    <col min="9739" max="9740" width="13" style="15" bestFit="1" customWidth="1"/>
    <col min="9741" max="9741" width="8.83203125" style="15" bestFit="1" customWidth="1"/>
    <col min="9742" max="9742" width="16" style="15" customWidth="1"/>
    <col min="9743" max="9743" width="11.33203125" style="15" customWidth="1"/>
    <col min="9744" max="9744" width="13" style="15" bestFit="1" customWidth="1"/>
    <col min="9745" max="9745" width="14.5" style="15" customWidth="1"/>
    <col min="9746" max="9746" width="13" style="15" bestFit="1" customWidth="1"/>
    <col min="9747" max="9747" width="16" style="15" customWidth="1"/>
    <col min="9748" max="9748" width="11" style="15" bestFit="1" customWidth="1"/>
    <col min="9749" max="9749" width="12.1640625" style="15" bestFit="1" customWidth="1"/>
    <col min="9750" max="9750" width="13.6640625" style="15" bestFit="1" customWidth="1"/>
    <col min="9751" max="9940" width="10.6640625" style="15"/>
    <col min="9941" max="9941" width="3.1640625" style="15" bestFit="1" customWidth="1"/>
    <col min="9942" max="9942" width="17" style="15" bestFit="1" customWidth="1"/>
    <col min="9943" max="9943" width="17.6640625" style="15" customWidth="1"/>
    <col min="9944" max="9944" width="9.83203125" style="15" customWidth="1"/>
    <col min="9945" max="9945" width="10.83203125" style="15" customWidth="1"/>
    <col min="9946" max="9946" width="32.5" style="15" bestFit="1" customWidth="1"/>
    <col min="9947" max="9956" width="16" style="15" customWidth="1"/>
    <col min="9957" max="9957" width="14.1640625" style="15" bestFit="1" customWidth="1"/>
    <col min="9958" max="9958" width="13.5" style="15" bestFit="1" customWidth="1"/>
    <col min="9959" max="9959" width="15.5" style="15" bestFit="1" customWidth="1"/>
    <col min="9960" max="9960" width="13.5" style="15" bestFit="1" customWidth="1"/>
    <col min="9961" max="9961" width="14.6640625" style="15" customWidth="1"/>
    <col min="9962" max="9971" width="16" style="15" customWidth="1"/>
    <col min="9972" max="9972" width="13.83203125" style="15" customWidth="1"/>
    <col min="9973" max="9973" width="13.5" style="15" customWidth="1"/>
    <col min="9974" max="9974" width="12.6640625" style="15" customWidth="1"/>
    <col min="9975" max="9975" width="15.6640625" style="15" bestFit="1" customWidth="1"/>
    <col min="9976" max="9976" width="14.1640625" style="15" customWidth="1"/>
    <col min="9977" max="9977" width="15.83203125" style="15" bestFit="1" customWidth="1"/>
    <col min="9978" max="9978" width="13.83203125" style="15" bestFit="1" customWidth="1"/>
    <col min="9979" max="9979" width="12.83203125" style="15" customWidth="1"/>
    <col min="9980" max="9980" width="16" style="15" customWidth="1"/>
    <col min="9981" max="9981" width="11.5" style="15" bestFit="1" customWidth="1"/>
    <col min="9982" max="9982" width="14.83203125" style="15" bestFit="1" customWidth="1"/>
    <col min="9983" max="9983" width="13.83203125" style="15" bestFit="1" customWidth="1"/>
    <col min="9984" max="9984" width="13.83203125" style="15" customWidth="1"/>
    <col min="9985" max="9985" width="13.83203125" style="15" bestFit="1" customWidth="1"/>
    <col min="9986" max="9986" width="16" style="15" customWidth="1"/>
    <col min="9987" max="9987" width="13" style="15" customWidth="1"/>
    <col min="9988" max="9988" width="13.5" style="15" bestFit="1" customWidth="1"/>
    <col min="9989" max="9989" width="10.6640625" style="15" bestFit="1" customWidth="1"/>
    <col min="9990" max="9990" width="12" style="15" bestFit="1" customWidth="1"/>
    <col min="9991" max="9991" width="14.6640625" style="15" bestFit="1" customWidth="1"/>
    <col min="9992" max="9992" width="15.33203125" style="15" customWidth="1"/>
    <col min="9993" max="9993" width="12.33203125" style="15" customWidth="1"/>
    <col min="9994" max="9994" width="8" style="15" bestFit="1" customWidth="1"/>
    <col min="9995" max="9996" width="13" style="15" bestFit="1" customWidth="1"/>
    <col min="9997" max="9997" width="8.83203125" style="15" bestFit="1" customWidth="1"/>
    <col min="9998" max="9998" width="16" style="15" customWidth="1"/>
    <col min="9999" max="9999" width="11.33203125" style="15" customWidth="1"/>
    <col min="10000" max="10000" width="13" style="15" bestFit="1" customWidth="1"/>
    <col min="10001" max="10001" width="14.5" style="15" customWidth="1"/>
    <col min="10002" max="10002" width="13" style="15" bestFit="1" customWidth="1"/>
    <col min="10003" max="10003" width="16" style="15" customWidth="1"/>
    <col min="10004" max="10004" width="11" style="15" bestFit="1" customWidth="1"/>
    <col min="10005" max="10005" width="12.1640625" style="15" bestFit="1" customWidth="1"/>
    <col min="10006" max="10006" width="13.6640625" style="15" bestFit="1" customWidth="1"/>
    <col min="10007" max="10196" width="10.6640625" style="15"/>
    <col min="10197" max="10197" width="3.1640625" style="15" bestFit="1" customWidth="1"/>
    <col min="10198" max="10198" width="17" style="15" bestFit="1" customWidth="1"/>
    <col min="10199" max="10199" width="17.6640625" style="15" customWidth="1"/>
    <col min="10200" max="10200" width="9.83203125" style="15" customWidth="1"/>
    <col min="10201" max="10201" width="10.83203125" style="15" customWidth="1"/>
    <col min="10202" max="10202" width="32.5" style="15" bestFit="1" customWidth="1"/>
    <col min="10203" max="10212" width="16" style="15" customWidth="1"/>
    <col min="10213" max="10213" width="14.1640625" style="15" bestFit="1" customWidth="1"/>
    <col min="10214" max="10214" width="13.5" style="15" bestFit="1" customWidth="1"/>
    <col min="10215" max="10215" width="15.5" style="15" bestFit="1" customWidth="1"/>
    <col min="10216" max="10216" width="13.5" style="15" bestFit="1" customWidth="1"/>
    <col min="10217" max="10217" width="14.6640625" style="15" customWidth="1"/>
    <col min="10218" max="10227" width="16" style="15" customWidth="1"/>
    <col min="10228" max="10228" width="13.83203125" style="15" customWidth="1"/>
    <col min="10229" max="10229" width="13.5" style="15" customWidth="1"/>
    <col min="10230" max="10230" width="12.6640625" style="15" customWidth="1"/>
    <col min="10231" max="10231" width="15.6640625" style="15" bestFit="1" customWidth="1"/>
    <col min="10232" max="10232" width="14.1640625" style="15" customWidth="1"/>
    <col min="10233" max="10233" width="15.83203125" style="15" bestFit="1" customWidth="1"/>
    <col min="10234" max="10234" width="13.83203125" style="15" bestFit="1" customWidth="1"/>
    <col min="10235" max="10235" width="12.83203125" style="15" customWidth="1"/>
    <col min="10236" max="10236" width="16" style="15" customWidth="1"/>
    <col min="10237" max="10237" width="11.5" style="15" bestFit="1" customWidth="1"/>
    <col min="10238" max="10238" width="14.83203125" style="15" bestFit="1" customWidth="1"/>
    <col min="10239" max="10239" width="13.83203125" style="15" bestFit="1" customWidth="1"/>
    <col min="10240" max="10240" width="13.83203125" style="15" customWidth="1"/>
    <col min="10241" max="10241" width="13.83203125" style="15" bestFit="1" customWidth="1"/>
    <col min="10242" max="10242" width="16" style="15" customWidth="1"/>
    <col min="10243" max="10243" width="13" style="15" customWidth="1"/>
    <col min="10244" max="10244" width="13.5" style="15" bestFit="1" customWidth="1"/>
    <col min="10245" max="10245" width="10.6640625" style="15" bestFit="1" customWidth="1"/>
    <col min="10246" max="10246" width="12" style="15" bestFit="1" customWidth="1"/>
    <col min="10247" max="10247" width="14.6640625" style="15" bestFit="1" customWidth="1"/>
    <col min="10248" max="10248" width="15.33203125" style="15" customWidth="1"/>
    <col min="10249" max="10249" width="12.33203125" style="15" customWidth="1"/>
    <col min="10250" max="10250" width="8" style="15" bestFit="1" customWidth="1"/>
    <col min="10251" max="10252" width="13" style="15" bestFit="1" customWidth="1"/>
    <col min="10253" max="10253" width="8.83203125" style="15" bestFit="1" customWidth="1"/>
    <col min="10254" max="10254" width="16" style="15" customWidth="1"/>
    <col min="10255" max="10255" width="11.33203125" style="15" customWidth="1"/>
    <col min="10256" max="10256" width="13" style="15" bestFit="1" customWidth="1"/>
    <col min="10257" max="10257" width="14.5" style="15" customWidth="1"/>
    <col min="10258" max="10258" width="13" style="15" bestFit="1" customWidth="1"/>
    <col min="10259" max="10259" width="16" style="15" customWidth="1"/>
    <col min="10260" max="10260" width="11" style="15" bestFit="1" customWidth="1"/>
    <col min="10261" max="10261" width="12.1640625" style="15" bestFit="1" customWidth="1"/>
    <col min="10262" max="10262" width="13.6640625" style="15" bestFit="1" customWidth="1"/>
    <col min="10263" max="10452" width="10.6640625" style="15"/>
    <col min="10453" max="10453" width="3.1640625" style="15" bestFit="1" customWidth="1"/>
    <col min="10454" max="10454" width="17" style="15" bestFit="1" customWidth="1"/>
    <col min="10455" max="10455" width="17.6640625" style="15" customWidth="1"/>
    <col min="10456" max="10456" width="9.83203125" style="15" customWidth="1"/>
    <col min="10457" max="10457" width="10.83203125" style="15" customWidth="1"/>
    <col min="10458" max="10458" width="32.5" style="15" bestFit="1" customWidth="1"/>
    <col min="10459" max="10468" width="16" style="15" customWidth="1"/>
    <col min="10469" max="10469" width="14.1640625" style="15" bestFit="1" customWidth="1"/>
    <col min="10470" max="10470" width="13.5" style="15" bestFit="1" customWidth="1"/>
    <col min="10471" max="10471" width="15.5" style="15" bestFit="1" customWidth="1"/>
    <col min="10472" max="10472" width="13.5" style="15" bestFit="1" customWidth="1"/>
    <col min="10473" max="10473" width="14.6640625" style="15" customWidth="1"/>
    <col min="10474" max="10483" width="16" style="15" customWidth="1"/>
    <col min="10484" max="10484" width="13.83203125" style="15" customWidth="1"/>
    <col min="10485" max="10485" width="13.5" style="15" customWidth="1"/>
    <col min="10486" max="10486" width="12.6640625" style="15" customWidth="1"/>
    <col min="10487" max="10487" width="15.6640625" style="15" bestFit="1" customWidth="1"/>
    <col min="10488" max="10488" width="14.1640625" style="15" customWidth="1"/>
    <col min="10489" max="10489" width="15.83203125" style="15" bestFit="1" customWidth="1"/>
    <col min="10490" max="10490" width="13.83203125" style="15" bestFit="1" customWidth="1"/>
    <col min="10491" max="10491" width="12.83203125" style="15" customWidth="1"/>
    <col min="10492" max="10492" width="16" style="15" customWidth="1"/>
    <col min="10493" max="10493" width="11.5" style="15" bestFit="1" customWidth="1"/>
    <col min="10494" max="10494" width="14.83203125" style="15" bestFit="1" customWidth="1"/>
    <col min="10495" max="10495" width="13.83203125" style="15" bestFit="1" customWidth="1"/>
    <col min="10496" max="10496" width="13.83203125" style="15" customWidth="1"/>
    <col min="10497" max="10497" width="13.83203125" style="15" bestFit="1" customWidth="1"/>
    <col min="10498" max="10498" width="16" style="15" customWidth="1"/>
    <col min="10499" max="10499" width="13" style="15" customWidth="1"/>
    <col min="10500" max="10500" width="13.5" style="15" bestFit="1" customWidth="1"/>
    <col min="10501" max="10501" width="10.6640625" style="15" bestFit="1" customWidth="1"/>
    <col min="10502" max="10502" width="12" style="15" bestFit="1" customWidth="1"/>
    <col min="10503" max="10503" width="14.6640625" style="15" bestFit="1" customWidth="1"/>
    <col min="10504" max="10504" width="15.33203125" style="15" customWidth="1"/>
    <col min="10505" max="10505" width="12.33203125" style="15" customWidth="1"/>
    <col min="10506" max="10506" width="8" style="15" bestFit="1" customWidth="1"/>
    <col min="10507" max="10508" width="13" style="15" bestFit="1" customWidth="1"/>
    <col min="10509" max="10509" width="8.83203125" style="15" bestFit="1" customWidth="1"/>
    <col min="10510" max="10510" width="16" style="15" customWidth="1"/>
    <col min="10511" max="10511" width="11.33203125" style="15" customWidth="1"/>
    <col min="10512" max="10512" width="13" style="15" bestFit="1" customWidth="1"/>
    <col min="10513" max="10513" width="14.5" style="15" customWidth="1"/>
    <col min="10514" max="10514" width="13" style="15" bestFit="1" customWidth="1"/>
    <col min="10515" max="10515" width="16" style="15" customWidth="1"/>
    <col min="10516" max="10516" width="11" style="15" bestFit="1" customWidth="1"/>
    <col min="10517" max="10517" width="12.1640625" style="15" bestFit="1" customWidth="1"/>
    <col min="10518" max="10518" width="13.6640625" style="15" bestFit="1" customWidth="1"/>
    <col min="10519" max="10708" width="10.6640625" style="15"/>
    <col min="10709" max="10709" width="3.1640625" style="15" bestFit="1" customWidth="1"/>
    <col min="10710" max="10710" width="17" style="15" bestFit="1" customWidth="1"/>
    <col min="10711" max="10711" width="17.6640625" style="15" customWidth="1"/>
    <col min="10712" max="10712" width="9.83203125" style="15" customWidth="1"/>
    <col min="10713" max="10713" width="10.83203125" style="15" customWidth="1"/>
    <col min="10714" max="10714" width="32.5" style="15" bestFit="1" customWidth="1"/>
    <col min="10715" max="10724" width="16" style="15" customWidth="1"/>
    <col min="10725" max="10725" width="14.1640625" style="15" bestFit="1" customWidth="1"/>
    <col min="10726" max="10726" width="13.5" style="15" bestFit="1" customWidth="1"/>
    <col min="10727" max="10727" width="15.5" style="15" bestFit="1" customWidth="1"/>
    <col min="10728" max="10728" width="13.5" style="15" bestFit="1" customWidth="1"/>
    <col min="10729" max="10729" width="14.6640625" style="15" customWidth="1"/>
    <col min="10730" max="10739" width="16" style="15" customWidth="1"/>
    <col min="10740" max="10740" width="13.83203125" style="15" customWidth="1"/>
    <col min="10741" max="10741" width="13.5" style="15" customWidth="1"/>
    <col min="10742" max="10742" width="12.6640625" style="15" customWidth="1"/>
    <col min="10743" max="10743" width="15.6640625" style="15" bestFit="1" customWidth="1"/>
    <col min="10744" max="10744" width="14.1640625" style="15" customWidth="1"/>
    <col min="10745" max="10745" width="15.83203125" style="15" bestFit="1" customWidth="1"/>
    <col min="10746" max="10746" width="13.83203125" style="15" bestFit="1" customWidth="1"/>
    <col min="10747" max="10747" width="12.83203125" style="15" customWidth="1"/>
    <col min="10748" max="10748" width="16" style="15" customWidth="1"/>
    <col min="10749" max="10749" width="11.5" style="15" bestFit="1" customWidth="1"/>
    <col min="10750" max="10750" width="14.83203125" style="15" bestFit="1" customWidth="1"/>
    <col min="10751" max="10751" width="13.83203125" style="15" bestFit="1" customWidth="1"/>
    <col min="10752" max="10752" width="13.83203125" style="15" customWidth="1"/>
    <col min="10753" max="10753" width="13.83203125" style="15" bestFit="1" customWidth="1"/>
    <col min="10754" max="10754" width="16" style="15" customWidth="1"/>
    <col min="10755" max="10755" width="13" style="15" customWidth="1"/>
    <col min="10756" max="10756" width="13.5" style="15" bestFit="1" customWidth="1"/>
    <col min="10757" max="10757" width="10.6640625" style="15" bestFit="1" customWidth="1"/>
    <col min="10758" max="10758" width="12" style="15" bestFit="1" customWidth="1"/>
    <col min="10759" max="10759" width="14.6640625" style="15" bestFit="1" customWidth="1"/>
    <col min="10760" max="10760" width="15.33203125" style="15" customWidth="1"/>
    <col min="10761" max="10761" width="12.33203125" style="15" customWidth="1"/>
    <col min="10762" max="10762" width="8" style="15" bestFit="1" customWidth="1"/>
    <col min="10763" max="10764" width="13" style="15" bestFit="1" customWidth="1"/>
    <col min="10765" max="10765" width="8.83203125" style="15" bestFit="1" customWidth="1"/>
    <col min="10766" max="10766" width="16" style="15" customWidth="1"/>
    <col min="10767" max="10767" width="11.33203125" style="15" customWidth="1"/>
    <col min="10768" max="10768" width="13" style="15" bestFit="1" customWidth="1"/>
    <col min="10769" max="10769" width="14.5" style="15" customWidth="1"/>
    <col min="10770" max="10770" width="13" style="15" bestFit="1" customWidth="1"/>
    <col min="10771" max="10771" width="16" style="15" customWidth="1"/>
    <col min="10772" max="10772" width="11" style="15" bestFit="1" customWidth="1"/>
    <col min="10773" max="10773" width="12.1640625" style="15" bestFit="1" customWidth="1"/>
    <col min="10774" max="10774" width="13.6640625" style="15" bestFit="1" customWidth="1"/>
    <col min="10775" max="10964" width="10.6640625" style="15"/>
    <col min="10965" max="10965" width="3.1640625" style="15" bestFit="1" customWidth="1"/>
    <col min="10966" max="10966" width="17" style="15" bestFit="1" customWidth="1"/>
    <col min="10967" max="10967" width="17.6640625" style="15" customWidth="1"/>
    <col min="10968" max="10968" width="9.83203125" style="15" customWidth="1"/>
    <col min="10969" max="10969" width="10.83203125" style="15" customWidth="1"/>
    <col min="10970" max="10970" width="32.5" style="15" bestFit="1" customWidth="1"/>
    <col min="10971" max="10980" width="16" style="15" customWidth="1"/>
    <col min="10981" max="10981" width="14.1640625" style="15" bestFit="1" customWidth="1"/>
    <col min="10982" max="10982" width="13.5" style="15" bestFit="1" customWidth="1"/>
    <col min="10983" max="10983" width="15.5" style="15" bestFit="1" customWidth="1"/>
    <col min="10984" max="10984" width="13.5" style="15" bestFit="1" customWidth="1"/>
    <col min="10985" max="10985" width="14.6640625" style="15" customWidth="1"/>
    <col min="10986" max="10995" width="16" style="15" customWidth="1"/>
    <col min="10996" max="10996" width="13.83203125" style="15" customWidth="1"/>
    <col min="10997" max="10997" width="13.5" style="15" customWidth="1"/>
    <col min="10998" max="10998" width="12.6640625" style="15" customWidth="1"/>
    <col min="10999" max="10999" width="15.6640625" style="15" bestFit="1" customWidth="1"/>
    <col min="11000" max="11000" width="14.1640625" style="15" customWidth="1"/>
    <col min="11001" max="11001" width="15.83203125" style="15" bestFit="1" customWidth="1"/>
    <col min="11002" max="11002" width="13.83203125" style="15" bestFit="1" customWidth="1"/>
    <col min="11003" max="11003" width="12.83203125" style="15" customWidth="1"/>
    <col min="11004" max="11004" width="16" style="15" customWidth="1"/>
    <col min="11005" max="11005" width="11.5" style="15" bestFit="1" customWidth="1"/>
    <col min="11006" max="11006" width="14.83203125" style="15" bestFit="1" customWidth="1"/>
    <col min="11007" max="11007" width="13.83203125" style="15" bestFit="1" customWidth="1"/>
    <col min="11008" max="11008" width="13.83203125" style="15" customWidth="1"/>
    <col min="11009" max="11009" width="13.83203125" style="15" bestFit="1" customWidth="1"/>
    <col min="11010" max="11010" width="16" style="15" customWidth="1"/>
    <col min="11011" max="11011" width="13" style="15" customWidth="1"/>
    <col min="11012" max="11012" width="13.5" style="15" bestFit="1" customWidth="1"/>
    <col min="11013" max="11013" width="10.6640625" style="15" bestFit="1" customWidth="1"/>
    <col min="11014" max="11014" width="12" style="15" bestFit="1" customWidth="1"/>
    <col min="11015" max="11015" width="14.6640625" style="15" bestFit="1" customWidth="1"/>
    <col min="11016" max="11016" width="15.33203125" style="15" customWidth="1"/>
    <col min="11017" max="11017" width="12.33203125" style="15" customWidth="1"/>
    <col min="11018" max="11018" width="8" style="15" bestFit="1" customWidth="1"/>
    <col min="11019" max="11020" width="13" style="15" bestFit="1" customWidth="1"/>
    <col min="11021" max="11021" width="8.83203125" style="15" bestFit="1" customWidth="1"/>
    <col min="11022" max="11022" width="16" style="15" customWidth="1"/>
    <col min="11023" max="11023" width="11.33203125" style="15" customWidth="1"/>
    <col min="11024" max="11024" width="13" style="15" bestFit="1" customWidth="1"/>
    <col min="11025" max="11025" width="14.5" style="15" customWidth="1"/>
    <col min="11026" max="11026" width="13" style="15" bestFit="1" customWidth="1"/>
    <col min="11027" max="11027" width="16" style="15" customWidth="1"/>
    <col min="11028" max="11028" width="11" style="15" bestFit="1" customWidth="1"/>
    <col min="11029" max="11029" width="12.1640625" style="15" bestFit="1" customWidth="1"/>
    <col min="11030" max="11030" width="13.6640625" style="15" bestFit="1" customWidth="1"/>
    <col min="11031" max="11220" width="10.6640625" style="15"/>
    <col min="11221" max="11221" width="3.1640625" style="15" bestFit="1" customWidth="1"/>
    <col min="11222" max="11222" width="17" style="15" bestFit="1" customWidth="1"/>
    <col min="11223" max="11223" width="17.6640625" style="15" customWidth="1"/>
    <col min="11224" max="11224" width="9.83203125" style="15" customWidth="1"/>
    <col min="11225" max="11225" width="10.83203125" style="15" customWidth="1"/>
    <col min="11226" max="11226" width="32.5" style="15" bestFit="1" customWidth="1"/>
    <col min="11227" max="11236" width="16" style="15" customWidth="1"/>
    <col min="11237" max="11237" width="14.1640625" style="15" bestFit="1" customWidth="1"/>
    <col min="11238" max="11238" width="13.5" style="15" bestFit="1" customWidth="1"/>
    <col min="11239" max="11239" width="15.5" style="15" bestFit="1" customWidth="1"/>
    <col min="11240" max="11240" width="13.5" style="15" bestFit="1" customWidth="1"/>
    <col min="11241" max="11241" width="14.6640625" style="15" customWidth="1"/>
    <col min="11242" max="11251" width="16" style="15" customWidth="1"/>
    <col min="11252" max="11252" width="13.83203125" style="15" customWidth="1"/>
    <col min="11253" max="11253" width="13.5" style="15" customWidth="1"/>
    <col min="11254" max="11254" width="12.6640625" style="15" customWidth="1"/>
    <col min="11255" max="11255" width="15.6640625" style="15" bestFit="1" customWidth="1"/>
    <col min="11256" max="11256" width="14.1640625" style="15" customWidth="1"/>
    <col min="11257" max="11257" width="15.83203125" style="15" bestFit="1" customWidth="1"/>
    <col min="11258" max="11258" width="13.83203125" style="15" bestFit="1" customWidth="1"/>
    <col min="11259" max="11259" width="12.83203125" style="15" customWidth="1"/>
    <col min="11260" max="11260" width="16" style="15" customWidth="1"/>
    <col min="11261" max="11261" width="11.5" style="15" bestFit="1" customWidth="1"/>
    <col min="11262" max="11262" width="14.83203125" style="15" bestFit="1" customWidth="1"/>
    <col min="11263" max="11263" width="13.83203125" style="15" bestFit="1" customWidth="1"/>
    <col min="11264" max="11264" width="13.83203125" style="15" customWidth="1"/>
    <col min="11265" max="11265" width="13.83203125" style="15" bestFit="1" customWidth="1"/>
    <col min="11266" max="11266" width="16" style="15" customWidth="1"/>
    <col min="11267" max="11267" width="13" style="15" customWidth="1"/>
    <col min="11268" max="11268" width="13.5" style="15" bestFit="1" customWidth="1"/>
    <col min="11269" max="11269" width="10.6640625" style="15" bestFit="1" customWidth="1"/>
    <col min="11270" max="11270" width="12" style="15" bestFit="1" customWidth="1"/>
    <col min="11271" max="11271" width="14.6640625" style="15" bestFit="1" customWidth="1"/>
    <col min="11272" max="11272" width="15.33203125" style="15" customWidth="1"/>
    <col min="11273" max="11273" width="12.33203125" style="15" customWidth="1"/>
    <col min="11274" max="11274" width="8" style="15" bestFit="1" customWidth="1"/>
    <col min="11275" max="11276" width="13" style="15" bestFit="1" customWidth="1"/>
    <col min="11277" max="11277" width="8.83203125" style="15" bestFit="1" customWidth="1"/>
    <col min="11278" max="11278" width="16" style="15" customWidth="1"/>
    <col min="11279" max="11279" width="11.33203125" style="15" customWidth="1"/>
    <col min="11280" max="11280" width="13" style="15" bestFit="1" customWidth="1"/>
    <col min="11281" max="11281" width="14.5" style="15" customWidth="1"/>
    <col min="11282" max="11282" width="13" style="15" bestFit="1" customWidth="1"/>
    <col min="11283" max="11283" width="16" style="15" customWidth="1"/>
    <col min="11284" max="11284" width="11" style="15" bestFit="1" customWidth="1"/>
    <col min="11285" max="11285" width="12.1640625" style="15" bestFit="1" customWidth="1"/>
    <col min="11286" max="11286" width="13.6640625" style="15" bestFit="1" customWidth="1"/>
    <col min="11287" max="11476" width="10.6640625" style="15"/>
    <col min="11477" max="11477" width="3.1640625" style="15" bestFit="1" customWidth="1"/>
    <col min="11478" max="11478" width="17" style="15" bestFit="1" customWidth="1"/>
    <col min="11479" max="11479" width="17.6640625" style="15" customWidth="1"/>
    <col min="11480" max="11480" width="9.83203125" style="15" customWidth="1"/>
    <col min="11481" max="11481" width="10.83203125" style="15" customWidth="1"/>
    <col min="11482" max="11482" width="32.5" style="15" bestFit="1" customWidth="1"/>
    <col min="11483" max="11492" width="16" style="15" customWidth="1"/>
    <col min="11493" max="11493" width="14.1640625" style="15" bestFit="1" customWidth="1"/>
    <col min="11494" max="11494" width="13.5" style="15" bestFit="1" customWidth="1"/>
    <col min="11495" max="11495" width="15.5" style="15" bestFit="1" customWidth="1"/>
    <col min="11496" max="11496" width="13.5" style="15" bestFit="1" customWidth="1"/>
    <col min="11497" max="11497" width="14.6640625" style="15" customWidth="1"/>
    <col min="11498" max="11507" width="16" style="15" customWidth="1"/>
    <col min="11508" max="11508" width="13.83203125" style="15" customWidth="1"/>
    <col min="11509" max="11509" width="13.5" style="15" customWidth="1"/>
    <col min="11510" max="11510" width="12.6640625" style="15" customWidth="1"/>
    <col min="11511" max="11511" width="15.6640625" style="15" bestFit="1" customWidth="1"/>
    <col min="11512" max="11512" width="14.1640625" style="15" customWidth="1"/>
    <col min="11513" max="11513" width="15.83203125" style="15" bestFit="1" customWidth="1"/>
    <col min="11514" max="11514" width="13.83203125" style="15" bestFit="1" customWidth="1"/>
    <col min="11515" max="11515" width="12.83203125" style="15" customWidth="1"/>
    <col min="11516" max="11516" width="16" style="15" customWidth="1"/>
    <col min="11517" max="11517" width="11.5" style="15" bestFit="1" customWidth="1"/>
    <col min="11518" max="11518" width="14.83203125" style="15" bestFit="1" customWidth="1"/>
    <col min="11519" max="11519" width="13.83203125" style="15" bestFit="1" customWidth="1"/>
    <col min="11520" max="11520" width="13.83203125" style="15" customWidth="1"/>
    <col min="11521" max="11521" width="13.83203125" style="15" bestFit="1" customWidth="1"/>
    <col min="11522" max="11522" width="16" style="15" customWidth="1"/>
    <col min="11523" max="11523" width="13" style="15" customWidth="1"/>
    <col min="11524" max="11524" width="13.5" style="15" bestFit="1" customWidth="1"/>
    <col min="11525" max="11525" width="10.6640625" style="15" bestFit="1" customWidth="1"/>
    <col min="11526" max="11526" width="12" style="15" bestFit="1" customWidth="1"/>
    <col min="11527" max="11527" width="14.6640625" style="15" bestFit="1" customWidth="1"/>
    <col min="11528" max="11528" width="15.33203125" style="15" customWidth="1"/>
    <col min="11529" max="11529" width="12.33203125" style="15" customWidth="1"/>
    <col min="11530" max="11530" width="8" style="15" bestFit="1" customWidth="1"/>
    <col min="11531" max="11532" width="13" style="15" bestFit="1" customWidth="1"/>
    <col min="11533" max="11533" width="8.83203125" style="15" bestFit="1" customWidth="1"/>
    <col min="11534" max="11534" width="16" style="15" customWidth="1"/>
    <col min="11535" max="11535" width="11.33203125" style="15" customWidth="1"/>
    <col min="11536" max="11536" width="13" style="15" bestFit="1" customWidth="1"/>
    <col min="11537" max="11537" width="14.5" style="15" customWidth="1"/>
    <col min="11538" max="11538" width="13" style="15" bestFit="1" customWidth="1"/>
    <col min="11539" max="11539" width="16" style="15" customWidth="1"/>
    <col min="11540" max="11540" width="11" style="15" bestFit="1" customWidth="1"/>
    <col min="11541" max="11541" width="12.1640625" style="15" bestFit="1" customWidth="1"/>
    <col min="11542" max="11542" width="13.6640625" style="15" bestFit="1" customWidth="1"/>
    <col min="11543" max="11732" width="10.6640625" style="15"/>
    <col min="11733" max="11733" width="3.1640625" style="15" bestFit="1" customWidth="1"/>
    <col min="11734" max="11734" width="17" style="15" bestFit="1" customWidth="1"/>
    <col min="11735" max="11735" width="17.6640625" style="15" customWidth="1"/>
    <col min="11736" max="11736" width="9.83203125" style="15" customWidth="1"/>
    <col min="11737" max="11737" width="10.83203125" style="15" customWidth="1"/>
    <col min="11738" max="11738" width="32.5" style="15" bestFit="1" customWidth="1"/>
    <col min="11739" max="11748" width="16" style="15" customWidth="1"/>
    <col min="11749" max="11749" width="14.1640625" style="15" bestFit="1" customWidth="1"/>
    <col min="11750" max="11750" width="13.5" style="15" bestFit="1" customWidth="1"/>
    <col min="11751" max="11751" width="15.5" style="15" bestFit="1" customWidth="1"/>
    <col min="11752" max="11752" width="13.5" style="15" bestFit="1" customWidth="1"/>
    <col min="11753" max="11753" width="14.6640625" style="15" customWidth="1"/>
    <col min="11754" max="11763" width="16" style="15" customWidth="1"/>
    <col min="11764" max="11764" width="13.83203125" style="15" customWidth="1"/>
    <col min="11765" max="11765" width="13.5" style="15" customWidth="1"/>
    <col min="11766" max="11766" width="12.6640625" style="15" customWidth="1"/>
    <col min="11767" max="11767" width="15.6640625" style="15" bestFit="1" customWidth="1"/>
    <col min="11768" max="11768" width="14.1640625" style="15" customWidth="1"/>
    <col min="11769" max="11769" width="15.83203125" style="15" bestFit="1" customWidth="1"/>
    <col min="11770" max="11770" width="13.83203125" style="15" bestFit="1" customWidth="1"/>
    <col min="11771" max="11771" width="12.83203125" style="15" customWidth="1"/>
    <col min="11772" max="11772" width="16" style="15" customWidth="1"/>
    <col min="11773" max="11773" width="11.5" style="15" bestFit="1" customWidth="1"/>
    <col min="11774" max="11774" width="14.83203125" style="15" bestFit="1" customWidth="1"/>
    <col min="11775" max="11775" width="13.83203125" style="15" bestFit="1" customWidth="1"/>
    <col min="11776" max="11776" width="13.83203125" style="15" customWidth="1"/>
    <col min="11777" max="11777" width="13.83203125" style="15" bestFit="1" customWidth="1"/>
    <col min="11778" max="11778" width="16" style="15" customWidth="1"/>
    <col min="11779" max="11779" width="13" style="15" customWidth="1"/>
    <col min="11780" max="11780" width="13.5" style="15" bestFit="1" customWidth="1"/>
    <col min="11781" max="11781" width="10.6640625" style="15" bestFit="1" customWidth="1"/>
    <col min="11782" max="11782" width="12" style="15" bestFit="1" customWidth="1"/>
    <col min="11783" max="11783" width="14.6640625" style="15" bestFit="1" customWidth="1"/>
    <col min="11784" max="11784" width="15.33203125" style="15" customWidth="1"/>
    <col min="11785" max="11785" width="12.33203125" style="15" customWidth="1"/>
    <col min="11786" max="11786" width="8" style="15" bestFit="1" customWidth="1"/>
    <col min="11787" max="11788" width="13" style="15" bestFit="1" customWidth="1"/>
    <col min="11789" max="11789" width="8.83203125" style="15" bestFit="1" customWidth="1"/>
    <col min="11790" max="11790" width="16" style="15" customWidth="1"/>
    <col min="11791" max="11791" width="11.33203125" style="15" customWidth="1"/>
    <col min="11792" max="11792" width="13" style="15" bestFit="1" customWidth="1"/>
    <col min="11793" max="11793" width="14.5" style="15" customWidth="1"/>
    <col min="11794" max="11794" width="13" style="15" bestFit="1" customWidth="1"/>
    <col min="11795" max="11795" width="16" style="15" customWidth="1"/>
    <col min="11796" max="11796" width="11" style="15" bestFit="1" customWidth="1"/>
    <col min="11797" max="11797" width="12.1640625" style="15" bestFit="1" customWidth="1"/>
    <col min="11798" max="11798" width="13.6640625" style="15" bestFit="1" customWidth="1"/>
    <col min="11799" max="11988" width="10.6640625" style="15"/>
    <col min="11989" max="11989" width="3.1640625" style="15" bestFit="1" customWidth="1"/>
    <col min="11990" max="11990" width="17" style="15" bestFit="1" customWidth="1"/>
    <col min="11991" max="11991" width="17.6640625" style="15" customWidth="1"/>
    <col min="11992" max="11992" width="9.83203125" style="15" customWidth="1"/>
    <col min="11993" max="11993" width="10.83203125" style="15" customWidth="1"/>
    <col min="11994" max="11994" width="32.5" style="15" bestFit="1" customWidth="1"/>
    <col min="11995" max="12004" width="16" style="15" customWidth="1"/>
    <col min="12005" max="12005" width="14.1640625" style="15" bestFit="1" customWidth="1"/>
    <col min="12006" max="12006" width="13.5" style="15" bestFit="1" customWidth="1"/>
    <col min="12007" max="12007" width="15.5" style="15" bestFit="1" customWidth="1"/>
    <col min="12008" max="12008" width="13.5" style="15" bestFit="1" customWidth="1"/>
    <col min="12009" max="12009" width="14.6640625" style="15" customWidth="1"/>
    <col min="12010" max="12019" width="16" style="15" customWidth="1"/>
    <col min="12020" max="12020" width="13.83203125" style="15" customWidth="1"/>
    <col min="12021" max="12021" width="13.5" style="15" customWidth="1"/>
    <col min="12022" max="12022" width="12.6640625" style="15" customWidth="1"/>
    <col min="12023" max="12023" width="15.6640625" style="15" bestFit="1" customWidth="1"/>
    <col min="12024" max="12024" width="14.1640625" style="15" customWidth="1"/>
    <col min="12025" max="12025" width="15.83203125" style="15" bestFit="1" customWidth="1"/>
    <col min="12026" max="12026" width="13.83203125" style="15" bestFit="1" customWidth="1"/>
    <col min="12027" max="12027" width="12.83203125" style="15" customWidth="1"/>
    <col min="12028" max="12028" width="16" style="15" customWidth="1"/>
    <col min="12029" max="12029" width="11.5" style="15" bestFit="1" customWidth="1"/>
    <col min="12030" max="12030" width="14.83203125" style="15" bestFit="1" customWidth="1"/>
    <col min="12031" max="12031" width="13.83203125" style="15" bestFit="1" customWidth="1"/>
    <col min="12032" max="12032" width="13.83203125" style="15" customWidth="1"/>
    <col min="12033" max="12033" width="13.83203125" style="15" bestFit="1" customWidth="1"/>
    <col min="12034" max="12034" width="16" style="15" customWidth="1"/>
    <col min="12035" max="12035" width="13" style="15" customWidth="1"/>
    <col min="12036" max="12036" width="13.5" style="15" bestFit="1" customWidth="1"/>
    <col min="12037" max="12037" width="10.6640625" style="15" bestFit="1" customWidth="1"/>
    <col min="12038" max="12038" width="12" style="15" bestFit="1" customWidth="1"/>
    <col min="12039" max="12039" width="14.6640625" style="15" bestFit="1" customWidth="1"/>
    <col min="12040" max="12040" width="15.33203125" style="15" customWidth="1"/>
    <col min="12041" max="12041" width="12.33203125" style="15" customWidth="1"/>
    <col min="12042" max="12042" width="8" style="15" bestFit="1" customWidth="1"/>
    <col min="12043" max="12044" width="13" style="15" bestFit="1" customWidth="1"/>
    <col min="12045" max="12045" width="8.83203125" style="15" bestFit="1" customWidth="1"/>
    <col min="12046" max="12046" width="16" style="15" customWidth="1"/>
    <col min="12047" max="12047" width="11.33203125" style="15" customWidth="1"/>
    <col min="12048" max="12048" width="13" style="15" bestFit="1" customWidth="1"/>
    <col min="12049" max="12049" width="14.5" style="15" customWidth="1"/>
    <col min="12050" max="12050" width="13" style="15" bestFit="1" customWidth="1"/>
    <col min="12051" max="12051" width="16" style="15" customWidth="1"/>
    <col min="12052" max="12052" width="11" style="15" bestFit="1" customWidth="1"/>
    <col min="12053" max="12053" width="12.1640625" style="15" bestFit="1" customWidth="1"/>
    <col min="12054" max="12054" width="13.6640625" style="15" bestFit="1" customWidth="1"/>
    <col min="12055" max="12244" width="10.6640625" style="15"/>
    <col min="12245" max="12245" width="3.1640625" style="15" bestFit="1" customWidth="1"/>
    <col min="12246" max="12246" width="17" style="15" bestFit="1" customWidth="1"/>
    <col min="12247" max="12247" width="17.6640625" style="15" customWidth="1"/>
    <col min="12248" max="12248" width="9.83203125" style="15" customWidth="1"/>
    <col min="12249" max="12249" width="10.83203125" style="15" customWidth="1"/>
    <col min="12250" max="12250" width="32.5" style="15" bestFit="1" customWidth="1"/>
    <col min="12251" max="12260" width="16" style="15" customWidth="1"/>
    <col min="12261" max="12261" width="14.1640625" style="15" bestFit="1" customWidth="1"/>
    <col min="12262" max="12262" width="13.5" style="15" bestFit="1" customWidth="1"/>
    <col min="12263" max="12263" width="15.5" style="15" bestFit="1" customWidth="1"/>
    <col min="12264" max="12264" width="13.5" style="15" bestFit="1" customWidth="1"/>
    <col min="12265" max="12265" width="14.6640625" style="15" customWidth="1"/>
    <col min="12266" max="12275" width="16" style="15" customWidth="1"/>
    <col min="12276" max="12276" width="13.83203125" style="15" customWidth="1"/>
    <col min="12277" max="12277" width="13.5" style="15" customWidth="1"/>
    <col min="12278" max="12278" width="12.6640625" style="15" customWidth="1"/>
    <col min="12279" max="12279" width="15.6640625" style="15" bestFit="1" customWidth="1"/>
    <col min="12280" max="12280" width="14.1640625" style="15" customWidth="1"/>
    <col min="12281" max="12281" width="15.83203125" style="15" bestFit="1" customWidth="1"/>
    <col min="12282" max="12282" width="13.83203125" style="15" bestFit="1" customWidth="1"/>
    <col min="12283" max="12283" width="12.83203125" style="15" customWidth="1"/>
    <col min="12284" max="12284" width="16" style="15" customWidth="1"/>
    <col min="12285" max="12285" width="11.5" style="15" bestFit="1" customWidth="1"/>
    <col min="12286" max="12286" width="14.83203125" style="15" bestFit="1" customWidth="1"/>
    <col min="12287" max="12287" width="13.83203125" style="15" bestFit="1" customWidth="1"/>
    <col min="12288" max="12288" width="13.83203125" style="15" customWidth="1"/>
    <col min="12289" max="12289" width="13.83203125" style="15" bestFit="1" customWidth="1"/>
    <col min="12290" max="12290" width="16" style="15" customWidth="1"/>
    <col min="12291" max="12291" width="13" style="15" customWidth="1"/>
    <col min="12292" max="12292" width="13.5" style="15" bestFit="1" customWidth="1"/>
    <col min="12293" max="12293" width="10.6640625" style="15" bestFit="1" customWidth="1"/>
    <col min="12294" max="12294" width="12" style="15" bestFit="1" customWidth="1"/>
    <col min="12295" max="12295" width="14.6640625" style="15" bestFit="1" customWidth="1"/>
    <col min="12296" max="12296" width="15.33203125" style="15" customWidth="1"/>
    <col min="12297" max="12297" width="12.33203125" style="15" customWidth="1"/>
    <col min="12298" max="12298" width="8" style="15" bestFit="1" customWidth="1"/>
    <col min="12299" max="12300" width="13" style="15" bestFit="1" customWidth="1"/>
    <col min="12301" max="12301" width="8.83203125" style="15" bestFit="1" customWidth="1"/>
    <col min="12302" max="12302" width="16" style="15" customWidth="1"/>
    <col min="12303" max="12303" width="11.33203125" style="15" customWidth="1"/>
    <col min="12304" max="12304" width="13" style="15" bestFit="1" customWidth="1"/>
    <col min="12305" max="12305" width="14.5" style="15" customWidth="1"/>
    <col min="12306" max="12306" width="13" style="15" bestFit="1" customWidth="1"/>
    <col min="12307" max="12307" width="16" style="15" customWidth="1"/>
    <col min="12308" max="12308" width="11" style="15" bestFit="1" customWidth="1"/>
    <col min="12309" max="12309" width="12.1640625" style="15" bestFit="1" customWidth="1"/>
    <col min="12310" max="12310" width="13.6640625" style="15" bestFit="1" customWidth="1"/>
    <col min="12311" max="12500" width="10.6640625" style="15"/>
    <col min="12501" max="12501" width="3.1640625" style="15" bestFit="1" customWidth="1"/>
    <col min="12502" max="12502" width="17" style="15" bestFit="1" customWidth="1"/>
    <col min="12503" max="12503" width="17.6640625" style="15" customWidth="1"/>
    <col min="12504" max="12504" width="9.83203125" style="15" customWidth="1"/>
    <col min="12505" max="12505" width="10.83203125" style="15" customWidth="1"/>
    <col min="12506" max="12506" width="32.5" style="15" bestFit="1" customWidth="1"/>
    <col min="12507" max="12516" width="16" style="15" customWidth="1"/>
    <col min="12517" max="12517" width="14.1640625" style="15" bestFit="1" customWidth="1"/>
    <col min="12518" max="12518" width="13.5" style="15" bestFit="1" customWidth="1"/>
    <col min="12519" max="12519" width="15.5" style="15" bestFit="1" customWidth="1"/>
    <col min="12520" max="12520" width="13.5" style="15" bestFit="1" customWidth="1"/>
    <col min="12521" max="12521" width="14.6640625" style="15" customWidth="1"/>
    <col min="12522" max="12531" width="16" style="15" customWidth="1"/>
    <col min="12532" max="12532" width="13.83203125" style="15" customWidth="1"/>
    <col min="12533" max="12533" width="13.5" style="15" customWidth="1"/>
    <col min="12534" max="12534" width="12.6640625" style="15" customWidth="1"/>
    <col min="12535" max="12535" width="15.6640625" style="15" bestFit="1" customWidth="1"/>
    <col min="12536" max="12536" width="14.1640625" style="15" customWidth="1"/>
    <col min="12537" max="12537" width="15.83203125" style="15" bestFit="1" customWidth="1"/>
    <col min="12538" max="12538" width="13.83203125" style="15" bestFit="1" customWidth="1"/>
    <col min="12539" max="12539" width="12.83203125" style="15" customWidth="1"/>
    <col min="12540" max="12540" width="16" style="15" customWidth="1"/>
    <col min="12541" max="12541" width="11.5" style="15" bestFit="1" customWidth="1"/>
    <col min="12542" max="12542" width="14.83203125" style="15" bestFit="1" customWidth="1"/>
    <col min="12543" max="12543" width="13.83203125" style="15" bestFit="1" customWidth="1"/>
    <col min="12544" max="12544" width="13.83203125" style="15" customWidth="1"/>
    <col min="12545" max="12545" width="13.83203125" style="15" bestFit="1" customWidth="1"/>
    <col min="12546" max="12546" width="16" style="15" customWidth="1"/>
    <col min="12547" max="12547" width="13" style="15" customWidth="1"/>
    <col min="12548" max="12548" width="13.5" style="15" bestFit="1" customWidth="1"/>
    <col min="12549" max="12549" width="10.6640625" style="15" bestFit="1" customWidth="1"/>
    <col min="12550" max="12550" width="12" style="15" bestFit="1" customWidth="1"/>
    <col min="12551" max="12551" width="14.6640625" style="15" bestFit="1" customWidth="1"/>
    <col min="12552" max="12552" width="15.33203125" style="15" customWidth="1"/>
    <col min="12553" max="12553" width="12.33203125" style="15" customWidth="1"/>
    <col min="12554" max="12554" width="8" style="15" bestFit="1" customWidth="1"/>
    <col min="12555" max="12556" width="13" style="15" bestFit="1" customWidth="1"/>
    <col min="12557" max="12557" width="8.83203125" style="15" bestFit="1" customWidth="1"/>
    <col min="12558" max="12558" width="16" style="15" customWidth="1"/>
    <col min="12559" max="12559" width="11.33203125" style="15" customWidth="1"/>
    <col min="12560" max="12560" width="13" style="15" bestFit="1" customWidth="1"/>
    <col min="12561" max="12561" width="14.5" style="15" customWidth="1"/>
    <col min="12562" max="12562" width="13" style="15" bestFit="1" customWidth="1"/>
    <col min="12563" max="12563" width="16" style="15" customWidth="1"/>
    <col min="12564" max="12564" width="11" style="15" bestFit="1" customWidth="1"/>
    <col min="12565" max="12565" width="12.1640625" style="15" bestFit="1" customWidth="1"/>
    <col min="12566" max="12566" width="13.6640625" style="15" bestFit="1" customWidth="1"/>
    <col min="12567" max="12756" width="10.6640625" style="15"/>
    <col min="12757" max="12757" width="3.1640625" style="15" bestFit="1" customWidth="1"/>
    <col min="12758" max="12758" width="17" style="15" bestFit="1" customWidth="1"/>
    <col min="12759" max="12759" width="17.6640625" style="15" customWidth="1"/>
    <col min="12760" max="12760" width="9.83203125" style="15" customWidth="1"/>
    <col min="12761" max="12761" width="10.83203125" style="15" customWidth="1"/>
    <col min="12762" max="12762" width="32.5" style="15" bestFit="1" customWidth="1"/>
    <col min="12763" max="12772" width="16" style="15" customWidth="1"/>
    <col min="12773" max="12773" width="14.1640625" style="15" bestFit="1" customWidth="1"/>
    <col min="12774" max="12774" width="13.5" style="15" bestFit="1" customWidth="1"/>
    <col min="12775" max="12775" width="15.5" style="15" bestFit="1" customWidth="1"/>
    <col min="12776" max="12776" width="13.5" style="15" bestFit="1" customWidth="1"/>
    <col min="12777" max="12777" width="14.6640625" style="15" customWidth="1"/>
    <col min="12778" max="12787" width="16" style="15" customWidth="1"/>
    <col min="12788" max="12788" width="13.83203125" style="15" customWidth="1"/>
    <col min="12789" max="12789" width="13.5" style="15" customWidth="1"/>
    <col min="12790" max="12790" width="12.6640625" style="15" customWidth="1"/>
    <col min="12791" max="12791" width="15.6640625" style="15" bestFit="1" customWidth="1"/>
    <col min="12792" max="12792" width="14.1640625" style="15" customWidth="1"/>
    <col min="12793" max="12793" width="15.83203125" style="15" bestFit="1" customWidth="1"/>
    <col min="12794" max="12794" width="13.83203125" style="15" bestFit="1" customWidth="1"/>
    <col min="12795" max="12795" width="12.83203125" style="15" customWidth="1"/>
    <col min="12796" max="12796" width="16" style="15" customWidth="1"/>
    <col min="12797" max="12797" width="11.5" style="15" bestFit="1" customWidth="1"/>
    <col min="12798" max="12798" width="14.83203125" style="15" bestFit="1" customWidth="1"/>
    <col min="12799" max="12799" width="13.83203125" style="15" bestFit="1" customWidth="1"/>
    <col min="12800" max="12800" width="13.83203125" style="15" customWidth="1"/>
    <col min="12801" max="12801" width="13.83203125" style="15" bestFit="1" customWidth="1"/>
    <col min="12802" max="12802" width="16" style="15" customWidth="1"/>
    <col min="12803" max="12803" width="13" style="15" customWidth="1"/>
    <col min="12804" max="12804" width="13.5" style="15" bestFit="1" customWidth="1"/>
    <col min="12805" max="12805" width="10.6640625" style="15" bestFit="1" customWidth="1"/>
    <col min="12806" max="12806" width="12" style="15" bestFit="1" customWidth="1"/>
    <col min="12807" max="12807" width="14.6640625" style="15" bestFit="1" customWidth="1"/>
    <col min="12808" max="12808" width="15.33203125" style="15" customWidth="1"/>
    <col min="12809" max="12809" width="12.33203125" style="15" customWidth="1"/>
    <col min="12810" max="12810" width="8" style="15" bestFit="1" customWidth="1"/>
    <col min="12811" max="12812" width="13" style="15" bestFit="1" customWidth="1"/>
    <col min="12813" max="12813" width="8.83203125" style="15" bestFit="1" customWidth="1"/>
    <col min="12814" max="12814" width="16" style="15" customWidth="1"/>
    <col min="12815" max="12815" width="11.33203125" style="15" customWidth="1"/>
    <col min="12816" max="12816" width="13" style="15" bestFit="1" customWidth="1"/>
    <col min="12817" max="12817" width="14.5" style="15" customWidth="1"/>
    <col min="12818" max="12818" width="13" style="15" bestFit="1" customWidth="1"/>
    <col min="12819" max="12819" width="16" style="15" customWidth="1"/>
    <col min="12820" max="12820" width="11" style="15" bestFit="1" customWidth="1"/>
    <col min="12821" max="12821" width="12.1640625" style="15" bestFit="1" customWidth="1"/>
    <col min="12822" max="12822" width="13.6640625" style="15" bestFit="1" customWidth="1"/>
    <col min="12823" max="13012" width="10.6640625" style="15"/>
    <col min="13013" max="13013" width="3.1640625" style="15" bestFit="1" customWidth="1"/>
    <col min="13014" max="13014" width="17" style="15" bestFit="1" customWidth="1"/>
    <col min="13015" max="13015" width="17.6640625" style="15" customWidth="1"/>
    <col min="13016" max="13016" width="9.83203125" style="15" customWidth="1"/>
    <col min="13017" max="13017" width="10.83203125" style="15" customWidth="1"/>
    <col min="13018" max="13018" width="32.5" style="15" bestFit="1" customWidth="1"/>
    <col min="13019" max="13028" width="16" style="15" customWidth="1"/>
    <col min="13029" max="13029" width="14.1640625" style="15" bestFit="1" customWidth="1"/>
    <col min="13030" max="13030" width="13.5" style="15" bestFit="1" customWidth="1"/>
    <col min="13031" max="13031" width="15.5" style="15" bestFit="1" customWidth="1"/>
    <col min="13032" max="13032" width="13.5" style="15" bestFit="1" customWidth="1"/>
    <col min="13033" max="13033" width="14.6640625" style="15" customWidth="1"/>
    <col min="13034" max="13043" width="16" style="15" customWidth="1"/>
    <col min="13044" max="13044" width="13.83203125" style="15" customWidth="1"/>
    <col min="13045" max="13045" width="13.5" style="15" customWidth="1"/>
    <col min="13046" max="13046" width="12.6640625" style="15" customWidth="1"/>
    <col min="13047" max="13047" width="15.6640625" style="15" bestFit="1" customWidth="1"/>
    <col min="13048" max="13048" width="14.1640625" style="15" customWidth="1"/>
    <col min="13049" max="13049" width="15.83203125" style="15" bestFit="1" customWidth="1"/>
    <col min="13050" max="13050" width="13.83203125" style="15" bestFit="1" customWidth="1"/>
    <col min="13051" max="13051" width="12.83203125" style="15" customWidth="1"/>
    <col min="13052" max="13052" width="16" style="15" customWidth="1"/>
    <col min="13053" max="13053" width="11.5" style="15" bestFit="1" customWidth="1"/>
    <col min="13054" max="13054" width="14.83203125" style="15" bestFit="1" customWidth="1"/>
    <col min="13055" max="13055" width="13.83203125" style="15" bestFit="1" customWidth="1"/>
    <col min="13056" max="13056" width="13.83203125" style="15" customWidth="1"/>
    <col min="13057" max="13057" width="13.83203125" style="15" bestFit="1" customWidth="1"/>
    <col min="13058" max="13058" width="16" style="15" customWidth="1"/>
    <col min="13059" max="13059" width="13" style="15" customWidth="1"/>
    <col min="13060" max="13060" width="13.5" style="15" bestFit="1" customWidth="1"/>
    <col min="13061" max="13061" width="10.6640625" style="15" bestFit="1" customWidth="1"/>
    <col min="13062" max="13062" width="12" style="15" bestFit="1" customWidth="1"/>
    <col min="13063" max="13063" width="14.6640625" style="15" bestFit="1" customWidth="1"/>
    <col min="13064" max="13064" width="15.33203125" style="15" customWidth="1"/>
    <col min="13065" max="13065" width="12.33203125" style="15" customWidth="1"/>
    <col min="13066" max="13066" width="8" style="15" bestFit="1" customWidth="1"/>
    <col min="13067" max="13068" width="13" style="15" bestFit="1" customWidth="1"/>
    <col min="13069" max="13069" width="8.83203125" style="15" bestFit="1" customWidth="1"/>
    <col min="13070" max="13070" width="16" style="15" customWidth="1"/>
    <col min="13071" max="13071" width="11.33203125" style="15" customWidth="1"/>
    <col min="13072" max="13072" width="13" style="15" bestFit="1" customWidth="1"/>
    <col min="13073" max="13073" width="14.5" style="15" customWidth="1"/>
    <col min="13074" max="13074" width="13" style="15" bestFit="1" customWidth="1"/>
    <col min="13075" max="13075" width="16" style="15" customWidth="1"/>
    <col min="13076" max="13076" width="11" style="15" bestFit="1" customWidth="1"/>
    <col min="13077" max="13077" width="12.1640625" style="15" bestFit="1" customWidth="1"/>
    <col min="13078" max="13078" width="13.6640625" style="15" bestFit="1" customWidth="1"/>
    <col min="13079" max="13268" width="10.6640625" style="15"/>
    <col min="13269" max="13269" width="3.1640625" style="15" bestFit="1" customWidth="1"/>
    <col min="13270" max="13270" width="17" style="15" bestFit="1" customWidth="1"/>
    <col min="13271" max="13271" width="17.6640625" style="15" customWidth="1"/>
    <col min="13272" max="13272" width="9.83203125" style="15" customWidth="1"/>
    <col min="13273" max="13273" width="10.83203125" style="15" customWidth="1"/>
    <col min="13274" max="13274" width="32.5" style="15" bestFit="1" customWidth="1"/>
    <col min="13275" max="13284" width="16" style="15" customWidth="1"/>
    <col min="13285" max="13285" width="14.1640625" style="15" bestFit="1" customWidth="1"/>
    <col min="13286" max="13286" width="13.5" style="15" bestFit="1" customWidth="1"/>
    <col min="13287" max="13287" width="15.5" style="15" bestFit="1" customWidth="1"/>
    <col min="13288" max="13288" width="13.5" style="15" bestFit="1" customWidth="1"/>
    <col min="13289" max="13289" width="14.6640625" style="15" customWidth="1"/>
    <col min="13290" max="13299" width="16" style="15" customWidth="1"/>
    <col min="13300" max="13300" width="13.83203125" style="15" customWidth="1"/>
    <col min="13301" max="13301" width="13.5" style="15" customWidth="1"/>
    <col min="13302" max="13302" width="12.6640625" style="15" customWidth="1"/>
    <col min="13303" max="13303" width="15.6640625" style="15" bestFit="1" customWidth="1"/>
    <col min="13304" max="13304" width="14.1640625" style="15" customWidth="1"/>
    <col min="13305" max="13305" width="15.83203125" style="15" bestFit="1" customWidth="1"/>
    <col min="13306" max="13306" width="13.83203125" style="15" bestFit="1" customWidth="1"/>
    <col min="13307" max="13307" width="12.83203125" style="15" customWidth="1"/>
    <col min="13308" max="13308" width="16" style="15" customWidth="1"/>
    <col min="13309" max="13309" width="11.5" style="15" bestFit="1" customWidth="1"/>
    <col min="13310" max="13310" width="14.83203125" style="15" bestFit="1" customWidth="1"/>
    <col min="13311" max="13311" width="13.83203125" style="15" bestFit="1" customWidth="1"/>
    <col min="13312" max="13312" width="13.83203125" style="15" customWidth="1"/>
    <col min="13313" max="13313" width="13.83203125" style="15" bestFit="1" customWidth="1"/>
    <col min="13314" max="13314" width="16" style="15" customWidth="1"/>
    <col min="13315" max="13315" width="13" style="15" customWidth="1"/>
    <col min="13316" max="13316" width="13.5" style="15" bestFit="1" customWidth="1"/>
    <col min="13317" max="13317" width="10.6640625" style="15" bestFit="1" customWidth="1"/>
    <col min="13318" max="13318" width="12" style="15" bestFit="1" customWidth="1"/>
    <col min="13319" max="13319" width="14.6640625" style="15" bestFit="1" customWidth="1"/>
    <col min="13320" max="13320" width="15.33203125" style="15" customWidth="1"/>
    <col min="13321" max="13321" width="12.33203125" style="15" customWidth="1"/>
    <col min="13322" max="13322" width="8" style="15" bestFit="1" customWidth="1"/>
    <col min="13323" max="13324" width="13" style="15" bestFit="1" customWidth="1"/>
    <col min="13325" max="13325" width="8.83203125" style="15" bestFit="1" customWidth="1"/>
    <col min="13326" max="13326" width="16" style="15" customWidth="1"/>
    <col min="13327" max="13327" width="11.33203125" style="15" customWidth="1"/>
    <col min="13328" max="13328" width="13" style="15" bestFit="1" customWidth="1"/>
    <col min="13329" max="13329" width="14.5" style="15" customWidth="1"/>
    <col min="13330" max="13330" width="13" style="15" bestFit="1" customWidth="1"/>
    <col min="13331" max="13331" width="16" style="15" customWidth="1"/>
    <col min="13332" max="13332" width="11" style="15" bestFit="1" customWidth="1"/>
    <col min="13333" max="13333" width="12.1640625" style="15" bestFit="1" customWidth="1"/>
    <col min="13334" max="13334" width="13.6640625" style="15" bestFit="1" customWidth="1"/>
    <col min="13335" max="13524" width="10.6640625" style="15"/>
    <col min="13525" max="13525" width="3.1640625" style="15" bestFit="1" customWidth="1"/>
    <col min="13526" max="13526" width="17" style="15" bestFit="1" customWidth="1"/>
    <col min="13527" max="13527" width="17.6640625" style="15" customWidth="1"/>
    <col min="13528" max="13528" width="9.83203125" style="15" customWidth="1"/>
    <col min="13529" max="13529" width="10.83203125" style="15" customWidth="1"/>
    <col min="13530" max="13530" width="32.5" style="15" bestFit="1" customWidth="1"/>
    <col min="13531" max="13540" width="16" style="15" customWidth="1"/>
    <col min="13541" max="13541" width="14.1640625" style="15" bestFit="1" customWidth="1"/>
    <col min="13542" max="13542" width="13.5" style="15" bestFit="1" customWidth="1"/>
    <col min="13543" max="13543" width="15.5" style="15" bestFit="1" customWidth="1"/>
    <col min="13544" max="13544" width="13.5" style="15" bestFit="1" customWidth="1"/>
    <col min="13545" max="13545" width="14.6640625" style="15" customWidth="1"/>
    <col min="13546" max="13555" width="16" style="15" customWidth="1"/>
    <col min="13556" max="13556" width="13.83203125" style="15" customWidth="1"/>
    <col min="13557" max="13557" width="13.5" style="15" customWidth="1"/>
    <col min="13558" max="13558" width="12.6640625" style="15" customWidth="1"/>
    <col min="13559" max="13559" width="15.6640625" style="15" bestFit="1" customWidth="1"/>
    <col min="13560" max="13560" width="14.1640625" style="15" customWidth="1"/>
    <col min="13561" max="13561" width="15.83203125" style="15" bestFit="1" customWidth="1"/>
    <col min="13562" max="13562" width="13.83203125" style="15" bestFit="1" customWidth="1"/>
    <col min="13563" max="13563" width="12.83203125" style="15" customWidth="1"/>
    <col min="13564" max="13564" width="16" style="15" customWidth="1"/>
    <col min="13565" max="13565" width="11.5" style="15" bestFit="1" customWidth="1"/>
    <col min="13566" max="13566" width="14.83203125" style="15" bestFit="1" customWidth="1"/>
    <col min="13567" max="13567" width="13.83203125" style="15" bestFit="1" customWidth="1"/>
    <col min="13568" max="13568" width="13.83203125" style="15" customWidth="1"/>
    <col min="13569" max="13569" width="13.83203125" style="15" bestFit="1" customWidth="1"/>
    <col min="13570" max="13570" width="16" style="15" customWidth="1"/>
    <col min="13571" max="13571" width="13" style="15" customWidth="1"/>
    <col min="13572" max="13572" width="13.5" style="15" bestFit="1" customWidth="1"/>
    <col min="13573" max="13573" width="10.6640625" style="15" bestFit="1" customWidth="1"/>
    <col min="13574" max="13574" width="12" style="15" bestFit="1" customWidth="1"/>
    <col min="13575" max="13575" width="14.6640625" style="15" bestFit="1" customWidth="1"/>
    <col min="13576" max="13576" width="15.33203125" style="15" customWidth="1"/>
    <col min="13577" max="13577" width="12.33203125" style="15" customWidth="1"/>
    <col min="13578" max="13578" width="8" style="15" bestFit="1" customWidth="1"/>
    <col min="13579" max="13580" width="13" style="15" bestFit="1" customWidth="1"/>
    <col min="13581" max="13581" width="8.83203125" style="15" bestFit="1" customWidth="1"/>
    <col min="13582" max="13582" width="16" style="15" customWidth="1"/>
    <col min="13583" max="13583" width="11.33203125" style="15" customWidth="1"/>
    <col min="13584" max="13584" width="13" style="15" bestFit="1" customWidth="1"/>
    <col min="13585" max="13585" width="14.5" style="15" customWidth="1"/>
    <col min="13586" max="13586" width="13" style="15" bestFit="1" customWidth="1"/>
    <col min="13587" max="13587" width="16" style="15" customWidth="1"/>
    <col min="13588" max="13588" width="11" style="15" bestFit="1" customWidth="1"/>
    <col min="13589" max="13589" width="12.1640625" style="15" bestFit="1" customWidth="1"/>
    <col min="13590" max="13590" width="13.6640625" style="15" bestFit="1" customWidth="1"/>
    <col min="13591" max="13780" width="10.6640625" style="15"/>
    <col min="13781" max="13781" width="3.1640625" style="15" bestFit="1" customWidth="1"/>
    <col min="13782" max="13782" width="17" style="15" bestFit="1" customWidth="1"/>
    <col min="13783" max="13783" width="17.6640625" style="15" customWidth="1"/>
    <col min="13784" max="13784" width="9.83203125" style="15" customWidth="1"/>
    <col min="13785" max="13785" width="10.83203125" style="15" customWidth="1"/>
    <col min="13786" max="13786" width="32.5" style="15" bestFit="1" customWidth="1"/>
    <col min="13787" max="13796" width="16" style="15" customWidth="1"/>
    <col min="13797" max="13797" width="14.1640625" style="15" bestFit="1" customWidth="1"/>
    <col min="13798" max="13798" width="13.5" style="15" bestFit="1" customWidth="1"/>
    <col min="13799" max="13799" width="15.5" style="15" bestFit="1" customWidth="1"/>
    <col min="13800" max="13800" width="13.5" style="15" bestFit="1" customWidth="1"/>
    <col min="13801" max="13801" width="14.6640625" style="15" customWidth="1"/>
    <col min="13802" max="13811" width="16" style="15" customWidth="1"/>
    <col min="13812" max="13812" width="13.83203125" style="15" customWidth="1"/>
    <col min="13813" max="13813" width="13.5" style="15" customWidth="1"/>
    <col min="13814" max="13814" width="12.6640625" style="15" customWidth="1"/>
    <col min="13815" max="13815" width="15.6640625" style="15" bestFit="1" customWidth="1"/>
    <col min="13816" max="13816" width="14.1640625" style="15" customWidth="1"/>
    <col min="13817" max="13817" width="15.83203125" style="15" bestFit="1" customWidth="1"/>
    <col min="13818" max="13818" width="13.83203125" style="15" bestFit="1" customWidth="1"/>
    <col min="13819" max="13819" width="12.83203125" style="15" customWidth="1"/>
    <col min="13820" max="13820" width="16" style="15" customWidth="1"/>
    <col min="13821" max="13821" width="11.5" style="15" bestFit="1" customWidth="1"/>
    <col min="13822" max="13822" width="14.83203125" style="15" bestFit="1" customWidth="1"/>
    <col min="13823" max="13823" width="13.83203125" style="15" bestFit="1" customWidth="1"/>
    <col min="13824" max="13824" width="13.83203125" style="15" customWidth="1"/>
    <col min="13825" max="13825" width="13.83203125" style="15" bestFit="1" customWidth="1"/>
    <col min="13826" max="13826" width="16" style="15" customWidth="1"/>
    <col min="13827" max="13827" width="13" style="15" customWidth="1"/>
    <col min="13828" max="13828" width="13.5" style="15" bestFit="1" customWidth="1"/>
    <col min="13829" max="13829" width="10.6640625" style="15" bestFit="1" customWidth="1"/>
    <col min="13830" max="13830" width="12" style="15" bestFit="1" customWidth="1"/>
    <col min="13831" max="13831" width="14.6640625" style="15" bestFit="1" customWidth="1"/>
    <col min="13832" max="13832" width="15.33203125" style="15" customWidth="1"/>
    <col min="13833" max="13833" width="12.33203125" style="15" customWidth="1"/>
    <col min="13834" max="13834" width="8" style="15" bestFit="1" customWidth="1"/>
    <col min="13835" max="13836" width="13" style="15" bestFit="1" customWidth="1"/>
    <col min="13837" max="13837" width="8.83203125" style="15" bestFit="1" customWidth="1"/>
    <col min="13838" max="13838" width="16" style="15" customWidth="1"/>
    <col min="13839" max="13839" width="11.33203125" style="15" customWidth="1"/>
    <col min="13840" max="13840" width="13" style="15" bestFit="1" customWidth="1"/>
    <col min="13841" max="13841" width="14.5" style="15" customWidth="1"/>
    <col min="13842" max="13842" width="13" style="15" bestFit="1" customWidth="1"/>
    <col min="13843" max="13843" width="16" style="15" customWidth="1"/>
    <col min="13844" max="13844" width="11" style="15" bestFit="1" customWidth="1"/>
    <col min="13845" max="13845" width="12.1640625" style="15" bestFit="1" customWidth="1"/>
    <col min="13846" max="13846" width="13.6640625" style="15" bestFit="1" customWidth="1"/>
    <col min="13847" max="14036" width="10.6640625" style="15"/>
    <col min="14037" max="14037" width="3.1640625" style="15" bestFit="1" customWidth="1"/>
    <col min="14038" max="14038" width="17" style="15" bestFit="1" customWidth="1"/>
    <col min="14039" max="14039" width="17.6640625" style="15" customWidth="1"/>
    <col min="14040" max="14040" width="9.83203125" style="15" customWidth="1"/>
    <col min="14041" max="14041" width="10.83203125" style="15" customWidth="1"/>
    <col min="14042" max="14042" width="32.5" style="15" bestFit="1" customWidth="1"/>
    <col min="14043" max="14052" width="16" style="15" customWidth="1"/>
    <col min="14053" max="14053" width="14.1640625" style="15" bestFit="1" customWidth="1"/>
    <col min="14054" max="14054" width="13.5" style="15" bestFit="1" customWidth="1"/>
    <col min="14055" max="14055" width="15.5" style="15" bestFit="1" customWidth="1"/>
    <col min="14056" max="14056" width="13.5" style="15" bestFit="1" customWidth="1"/>
    <col min="14057" max="14057" width="14.6640625" style="15" customWidth="1"/>
    <col min="14058" max="14067" width="16" style="15" customWidth="1"/>
    <col min="14068" max="14068" width="13.83203125" style="15" customWidth="1"/>
    <col min="14069" max="14069" width="13.5" style="15" customWidth="1"/>
    <col min="14070" max="14070" width="12.6640625" style="15" customWidth="1"/>
    <col min="14071" max="14071" width="15.6640625" style="15" bestFit="1" customWidth="1"/>
    <col min="14072" max="14072" width="14.1640625" style="15" customWidth="1"/>
    <col min="14073" max="14073" width="15.83203125" style="15" bestFit="1" customWidth="1"/>
    <col min="14074" max="14074" width="13.83203125" style="15" bestFit="1" customWidth="1"/>
    <col min="14075" max="14075" width="12.83203125" style="15" customWidth="1"/>
    <col min="14076" max="14076" width="16" style="15" customWidth="1"/>
    <col min="14077" max="14077" width="11.5" style="15" bestFit="1" customWidth="1"/>
    <col min="14078" max="14078" width="14.83203125" style="15" bestFit="1" customWidth="1"/>
    <col min="14079" max="14079" width="13.83203125" style="15" bestFit="1" customWidth="1"/>
    <col min="14080" max="14080" width="13.83203125" style="15" customWidth="1"/>
    <col min="14081" max="14081" width="13.83203125" style="15" bestFit="1" customWidth="1"/>
    <col min="14082" max="14082" width="16" style="15" customWidth="1"/>
    <col min="14083" max="14083" width="13" style="15" customWidth="1"/>
    <col min="14084" max="14084" width="13.5" style="15" bestFit="1" customWidth="1"/>
    <col min="14085" max="14085" width="10.6640625" style="15" bestFit="1" customWidth="1"/>
    <col min="14086" max="14086" width="12" style="15" bestFit="1" customWidth="1"/>
    <col min="14087" max="14087" width="14.6640625" style="15" bestFit="1" customWidth="1"/>
    <col min="14088" max="14088" width="15.33203125" style="15" customWidth="1"/>
    <col min="14089" max="14089" width="12.33203125" style="15" customWidth="1"/>
    <col min="14090" max="14090" width="8" style="15" bestFit="1" customWidth="1"/>
    <col min="14091" max="14092" width="13" style="15" bestFit="1" customWidth="1"/>
    <col min="14093" max="14093" width="8.83203125" style="15" bestFit="1" customWidth="1"/>
    <col min="14094" max="14094" width="16" style="15" customWidth="1"/>
    <col min="14095" max="14095" width="11.33203125" style="15" customWidth="1"/>
    <col min="14096" max="14096" width="13" style="15" bestFit="1" customWidth="1"/>
    <col min="14097" max="14097" width="14.5" style="15" customWidth="1"/>
    <col min="14098" max="14098" width="13" style="15" bestFit="1" customWidth="1"/>
    <col min="14099" max="14099" width="16" style="15" customWidth="1"/>
    <col min="14100" max="14100" width="11" style="15" bestFit="1" customWidth="1"/>
    <col min="14101" max="14101" width="12.1640625" style="15" bestFit="1" customWidth="1"/>
    <col min="14102" max="14102" width="13.6640625" style="15" bestFit="1" customWidth="1"/>
    <col min="14103" max="14292" width="10.6640625" style="15"/>
    <col min="14293" max="14293" width="3.1640625" style="15" bestFit="1" customWidth="1"/>
    <col min="14294" max="14294" width="17" style="15" bestFit="1" customWidth="1"/>
    <col min="14295" max="14295" width="17.6640625" style="15" customWidth="1"/>
    <col min="14296" max="14296" width="9.83203125" style="15" customWidth="1"/>
    <col min="14297" max="14297" width="10.83203125" style="15" customWidth="1"/>
    <col min="14298" max="14298" width="32.5" style="15" bestFit="1" customWidth="1"/>
    <col min="14299" max="14308" width="16" style="15" customWidth="1"/>
    <col min="14309" max="14309" width="14.1640625" style="15" bestFit="1" customWidth="1"/>
    <col min="14310" max="14310" width="13.5" style="15" bestFit="1" customWidth="1"/>
    <col min="14311" max="14311" width="15.5" style="15" bestFit="1" customWidth="1"/>
    <col min="14312" max="14312" width="13.5" style="15" bestFit="1" customWidth="1"/>
    <col min="14313" max="14313" width="14.6640625" style="15" customWidth="1"/>
    <col min="14314" max="14323" width="16" style="15" customWidth="1"/>
    <col min="14324" max="14324" width="13.83203125" style="15" customWidth="1"/>
    <col min="14325" max="14325" width="13.5" style="15" customWidth="1"/>
    <col min="14326" max="14326" width="12.6640625" style="15" customWidth="1"/>
    <col min="14327" max="14327" width="15.6640625" style="15" bestFit="1" customWidth="1"/>
    <col min="14328" max="14328" width="14.1640625" style="15" customWidth="1"/>
    <col min="14329" max="14329" width="15.83203125" style="15" bestFit="1" customWidth="1"/>
    <col min="14330" max="14330" width="13.83203125" style="15" bestFit="1" customWidth="1"/>
    <col min="14331" max="14331" width="12.83203125" style="15" customWidth="1"/>
    <col min="14332" max="14332" width="16" style="15" customWidth="1"/>
    <col min="14333" max="14333" width="11.5" style="15" bestFit="1" customWidth="1"/>
    <col min="14334" max="14334" width="14.83203125" style="15" bestFit="1" customWidth="1"/>
    <col min="14335" max="14335" width="13.83203125" style="15" bestFit="1" customWidth="1"/>
    <col min="14336" max="14336" width="13.83203125" style="15" customWidth="1"/>
    <col min="14337" max="14337" width="13.83203125" style="15" bestFit="1" customWidth="1"/>
    <col min="14338" max="14338" width="16" style="15" customWidth="1"/>
    <col min="14339" max="14339" width="13" style="15" customWidth="1"/>
    <col min="14340" max="14340" width="13.5" style="15" bestFit="1" customWidth="1"/>
    <col min="14341" max="14341" width="10.6640625" style="15" bestFit="1" customWidth="1"/>
    <col min="14342" max="14342" width="12" style="15" bestFit="1" customWidth="1"/>
    <col min="14343" max="14343" width="14.6640625" style="15" bestFit="1" customWidth="1"/>
    <col min="14344" max="14344" width="15.33203125" style="15" customWidth="1"/>
    <col min="14345" max="14345" width="12.33203125" style="15" customWidth="1"/>
    <col min="14346" max="14346" width="8" style="15" bestFit="1" customWidth="1"/>
    <col min="14347" max="14348" width="13" style="15" bestFit="1" customWidth="1"/>
    <col min="14349" max="14349" width="8.83203125" style="15" bestFit="1" customWidth="1"/>
    <col min="14350" max="14350" width="16" style="15" customWidth="1"/>
    <col min="14351" max="14351" width="11.33203125" style="15" customWidth="1"/>
    <col min="14352" max="14352" width="13" style="15" bestFit="1" customWidth="1"/>
    <col min="14353" max="14353" width="14.5" style="15" customWidth="1"/>
    <col min="14354" max="14354" width="13" style="15" bestFit="1" customWidth="1"/>
    <col min="14355" max="14355" width="16" style="15" customWidth="1"/>
    <col min="14356" max="14356" width="11" style="15" bestFit="1" customWidth="1"/>
    <col min="14357" max="14357" width="12.1640625" style="15" bestFit="1" customWidth="1"/>
    <col min="14358" max="14358" width="13.6640625" style="15" bestFit="1" customWidth="1"/>
    <col min="14359" max="14548" width="10.6640625" style="15"/>
    <col min="14549" max="14549" width="3.1640625" style="15" bestFit="1" customWidth="1"/>
    <col min="14550" max="14550" width="17" style="15" bestFit="1" customWidth="1"/>
    <col min="14551" max="14551" width="17.6640625" style="15" customWidth="1"/>
    <col min="14552" max="14552" width="9.83203125" style="15" customWidth="1"/>
    <col min="14553" max="14553" width="10.83203125" style="15" customWidth="1"/>
    <col min="14554" max="14554" width="32.5" style="15" bestFit="1" customWidth="1"/>
    <col min="14555" max="14564" width="16" style="15" customWidth="1"/>
    <col min="14565" max="14565" width="14.1640625" style="15" bestFit="1" customWidth="1"/>
    <col min="14566" max="14566" width="13.5" style="15" bestFit="1" customWidth="1"/>
    <col min="14567" max="14567" width="15.5" style="15" bestFit="1" customWidth="1"/>
    <col min="14568" max="14568" width="13.5" style="15" bestFit="1" customWidth="1"/>
    <col min="14569" max="14569" width="14.6640625" style="15" customWidth="1"/>
    <col min="14570" max="14579" width="16" style="15" customWidth="1"/>
    <col min="14580" max="14580" width="13.83203125" style="15" customWidth="1"/>
    <col min="14581" max="14581" width="13.5" style="15" customWidth="1"/>
    <col min="14582" max="14582" width="12.6640625" style="15" customWidth="1"/>
    <col min="14583" max="14583" width="15.6640625" style="15" bestFit="1" customWidth="1"/>
    <col min="14584" max="14584" width="14.1640625" style="15" customWidth="1"/>
    <col min="14585" max="14585" width="15.83203125" style="15" bestFit="1" customWidth="1"/>
    <col min="14586" max="14586" width="13.83203125" style="15" bestFit="1" customWidth="1"/>
    <col min="14587" max="14587" width="12.83203125" style="15" customWidth="1"/>
    <col min="14588" max="14588" width="16" style="15" customWidth="1"/>
    <col min="14589" max="14589" width="11.5" style="15" bestFit="1" customWidth="1"/>
    <col min="14590" max="14590" width="14.83203125" style="15" bestFit="1" customWidth="1"/>
    <col min="14591" max="14591" width="13.83203125" style="15" bestFit="1" customWidth="1"/>
    <col min="14592" max="14592" width="13.83203125" style="15" customWidth="1"/>
    <col min="14593" max="14593" width="13.83203125" style="15" bestFit="1" customWidth="1"/>
    <col min="14594" max="14594" width="16" style="15" customWidth="1"/>
    <col min="14595" max="14595" width="13" style="15" customWidth="1"/>
    <col min="14596" max="14596" width="13.5" style="15" bestFit="1" customWidth="1"/>
    <col min="14597" max="14597" width="10.6640625" style="15" bestFit="1" customWidth="1"/>
    <col min="14598" max="14598" width="12" style="15" bestFit="1" customWidth="1"/>
    <col min="14599" max="14599" width="14.6640625" style="15" bestFit="1" customWidth="1"/>
    <col min="14600" max="14600" width="15.33203125" style="15" customWidth="1"/>
    <col min="14601" max="14601" width="12.33203125" style="15" customWidth="1"/>
    <col min="14602" max="14602" width="8" style="15" bestFit="1" customWidth="1"/>
    <col min="14603" max="14604" width="13" style="15" bestFit="1" customWidth="1"/>
    <col min="14605" max="14605" width="8.83203125" style="15" bestFit="1" customWidth="1"/>
    <col min="14606" max="14606" width="16" style="15" customWidth="1"/>
    <col min="14607" max="14607" width="11.33203125" style="15" customWidth="1"/>
    <col min="14608" max="14608" width="13" style="15" bestFit="1" customWidth="1"/>
    <col min="14609" max="14609" width="14.5" style="15" customWidth="1"/>
    <col min="14610" max="14610" width="13" style="15" bestFit="1" customWidth="1"/>
    <col min="14611" max="14611" width="16" style="15" customWidth="1"/>
    <col min="14612" max="14612" width="11" style="15" bestFit="1" customWidth="1"/>
    <col min="14613" max="14613" width="12.1640625" style="15" bestFit="1" customWidth="1"/>
    <col min="14614" max="14614" width="13.6640625" style="15" bestFit="1" customWidth="1"/>
    <col min="14615" max="14804" width="10.6640625" style="15"/>
    <col min="14805" max="14805" width="3.1640625" style="15" bestFit="1" customWidth="1"/>
    <col min="14806" max="14806" width="17" style="15" bestFit="1" customWidth="1"/>
    <col min="14807" max="14807" width="17.6640625" style="15" customWidth="1"/>
    <col min="14808" max="14808" width="9.83203125" style="15" customWidth="1"/>
    <col min="14809" max="14809" width="10.83203125" style="15" customWidth="1"/>
    <col min="14810" max="14810" width="32.5" style="15" bestFit="1" customWidth="1"/>
    <col min="14811" max="14820" width="16" style="15" customWidth="1"/>
    <col min="14821" max="14821" width="14.1640625" style="15" bestFit="1" customWidth="1"/>
    <col min="14822" max="14822" width="13.5" style="15" bestFit="1" customWidth="1"/>
    <col min="14823" max="14823" width="15.5" style="15" bestFit="1" customWidth="1"/>
    <col min="14824" max="14824" width="13.5" style="15" bestFit="1" customWidth="1"/>
    <col min="14825" max="14825" width="14.6640625" style="15" customWidth="1"/>
    <col min="14826" max="14835" width="16" style="15" customWidth="1"/>
    <col min="14836" max="14836" width="13.83203125" style="15" customWidth="1"/>
    <col min="14837" max="14837" width="13.5" style="15" customWidth="1"/>
    <col min="14838" max="14838" width="12.6640625" style="15" customWidth="1"/>
    <col min="14839" max="14839" width="15.6640625" style="15" bestFit="1" customWidth="1"/>
    <col min="14840" max="14840" width="14.1640625" style="15" customWidth="1"/>
    <col min="14841" max="14841" width="15.83203125" style="15" bestFit="1" customWidth="1"/>
    <col min="14842" max="14842" width="13.83203125" style="15" bestFit="1" customWidth="1"/>
    <col min="14843" max="14843" width="12.83203125" style="15" customWidth="1"/>
    <col min="14844" max="14844" width="16" style="15" customWidth="1"/>
    <col min="14845" max="14845" width="11.5" style="15" bestFit="1" customWidth="1"/>
    <col min="14846" max="14846" width="14.83203125" style="15" bestFit="1" customWidth="1"/>
    <col min="14847" max="14847" width="13.83203125" style="15" bestFit="1" customWidth="1"/>
    <col min="14848" max="14848" width="13.83203125" style="15" customWidth="1"/>
    <col min="14849" max="14849" width="13.83203125" style="15" bestFit="1" customWidth="1"/>
    <col min="14850" max="14850" width="16" style="15" customWidth="1"/>
    <col min="14851" max="14851" width="13" style="15" customWidth="1"/>
    <col min="14852" max="14852" width="13.5" style="15" bestFit="1" customWidth="1"/>
    <col min="14853" max="14853" width="10.6640625" style="15" bestFit="1" customWidth="1"/>
    <col min="14854" max="14854" width="12" style="15" bestFit="1" customWidth="1"/>
    <col min="14855" max="14855" width="14.6640625" style="15" bestFit="1" customWidth="1"/>
    <col min="14856" max="14856" width="15.33203125" style="15" customWidth="1"/>
    <col min="14857" max="14857" width="12.33203125" style="15" customWidth="1"/>
    <col min="14858" max="14858" width="8" style="15" bestFit="1" customWidth="1"/>
    <col min="14859" max="14860" width="13" style="15" bestFit="1" customWidth="1"/>
    <col min="14861" max="14861" width="8.83203125" style="15" bestFit="1" customWidth="1"/>
    <col min="14862" max="14862" width="16" style="15" customWidth="1"/>
    <col min="14863" max="14863" width="11.33203125" style="15" customWidth="1"/>
    <col min="14864" max="14864" width="13" style="15" bestFit="1" customWidth="1"/>
    <col min="14865" max="14865" width="14.5" style="15" customWidth="1"/>
    <col min="14866" max="14866" width="13" style="15" bestFit="1" customWidth="1"/>
    <col min="14867" max="14867" width="16" style="15" customWidth="1"/>
    <col min="14868" max="14868" width="11" style="15" bestFit="1" customWidth="1"/>
    <col min="14869" max="14869" width="12.1640625" style="15" bestFit="1" customWidth="1"/>
    <col min="14870" max="14870" width="13.6640625" style="15" bestFit="1" customWidth="1"/>
    <col min="14871" max="15060" width="10.6640625" style="15"/>
    <col min="15061" max="15061" width="3.1640625" style="15" bestFit="1" customWidth="1"/>
    <col min="15062" max="15062" width="17" style="15" bestFit="1" customWidth="1"/>
    <col min="15063" max="15063" width="17.6640625" style="15" customWidth="1"/>
    <col min="15064" max="15064" width="9.83203125" style="15" customWidth="1"/>
    <col min="15065" max="15065" width="10.83203125" style="15" customWidth="1"/>
    <col min="15066" max="15066" width="32.5" style="15" bestFit="1" customWidth="1"/>
    <col min="15067" max="15076" width="16" style="15" customWidth="1"/>
    <col min="15077" max="15077" width="14.1640625" style="15" bestFit="1" customWidth="1"/>
    <col min="15078" max="15078" width="13.5" style="15" bestFit="1" customWidth="1"/>
    <col min="15079" max="15079" width="15.5" style="15" bestFit="1" customWidth="1"/>
    <col min="15080" max="15080" width="13.5" style="15" bestFit="1" customWidth="1"/>
    <col min="15081" max="15081" width="14.6640625" style="15" customWidth="1"/>
    <col min="15082" max="15091" width="16" style="15" customWidth="1"/>
    <col min="15092" max="15092" width="13.83203125" style="15" customWidth="1"/>
    <col min="15093" max="15093" width="13.5" style="15" customWidth="1"/>
    <col min="15094" max="15094" width="12.6640625" style="15" customWidth="1"/>
    <col min="15095" max="15095" width="15.6640625" style="15" bestFit="1" customWidth="1"/>
    <col min="15096" max="15096" width="14.1640625" style="15" customWidth="1"/>
    <col min="15097" max="15097" width="15.83203125" style="15" bestFit="1" customWidth="1"/>
    <col min="15098" max="15098" width="13.83203125" style="15" bestFit="1" customWidth="1"/>
    <col min="15099" max="15099" width="12.83203125" style="15" customWidth="1"/>
    <col min="15100" max="15100" width="16" style="15" customWidth="1"/>
    <col min="15101" max="15101" width="11.5" style="15" bestFit="1" customWidth="1"/>
    <col min="15102" max="15102" width="14.83203125" style="15" bestFit="1" customWidth="1"/>
    <col min="15103" max="15103" width="13.83203125" style="15" bestFit="1" customWidth="1"/>
    <col min="15104" max="15104" width="13.83203125" style="15" customWidth="1"/>
    <col min="15105" max="15105" width="13.83203125" style="15" bestFit="1" customWidth="1"/>
    <col min="15106" max="15106" width="16" style="15" customWidth="1"/>
    <col min="15107" max="15107" width="13" style="15" customWidth="1"/>
    <col min="15108" max="15108" width="13.5" style="15" bestFit="1" customWidth="1"/>
    <col min="15109" max="15109" width="10.6640625" style="15" bestFit="1" customWidth="1"/>
    <col min="15110" max="15110" width="12" style="15" bestFit="1" customWidth="1"/>
    <col min="15111" max="15111" width="14.6640625" style="15" bestFit="1" customWidth="1"/>
    <col min="15112" max="15112" width="15.33203125" style="15" customWidth="1"/>
    <col min="15113" max="15113" width="12.33203125" style="15" customWidth="1"/>
    <col min="15114" max="15114" width="8" style="15" bestFit="1" customWidth="1"/>
    <col min="15115" max="15116" width="13" style="15" bestFit="1" customWidth="1"/>
    <col min="15117" max="15117" width="8.83203125" style="15" bestFit="1" customWidth="1"/>
    <col min="15118" max="15118" width="16" style="15" customWidth="1"/>
    <col min="15119" max="15119" width="11.33203125" style="15" customWidth="1"/>
    <col min="15120" max="15120" width="13" style="15" bestFit="1" customWidth="1"/>
    <col min="15121" max="15121" width="14.5" style="15" customWidth="1"/>
    <col min="15122" max="15122" width="13" style="15" bestFit="1" customWidth="1"/>
    <col min="15123" max="15123" width="16" style="15" customWidth="1"/>
    <col min="15124" max="15124" width="11" style="15" bestFit="1" customWidth="1"/>
    <col min="15125" max="15125" width="12.1640625" style="15" bestFit="1" customWidth="1"/>
    <col min="15126" max="15126" width="13.6640625" style="15" bestFit="1" customWidth="1"/>
    <col min="15127" max="15316" width="10.6640625" style="15"/>
    <col min="15317" max="15317" width="3.1640625" style="15" bestFit="1" customWidth="1"/>
    <col min="15318" max="15318" width="17" style="15" bestFit="1" customWidth="1"/>
    <col min="15319" max="15319" width="17.6640625" style="15" customWidth="1"/>
    <col min="15320" max="15320" width="9.83203125" style="15" customWidth="1"/>
    <col min="15321" max="15321" width="10.83203125" style="15" customWidth="1"/>
    <col min="15322" max="15322" width="32.5" style="15" bestFit="1" customWidth="1"/>
    <col min="15323" max="15332" width="16" style="15" customWidth="1"/>
    <col min="15333" max="15333" width="14.1640625" style="15" bestFit="1" customWidth="1"/>
    <col min="15334" max="15334" width="13.5" style="15" bestFit="1" customWidth="1"/>
    <col min="15335" max="15335" width="15.5" style="15" bestFit="1" customWidth="1"/>
    <col min="15336" max="15336" width="13.5" style="15" bestFit="1" customWidth="1"/>
    <col min="15337" max="15337" width="14.6640625" style="15" customWidth="1"/>
    <col min="15338" max="15347" width="16" style="15" customWidth="1"/>
    <col min="15348" max="15348" width="13.83203125" style="15" customWidth="1"/>
    <col min="15349" max="15349" width="13.5" style="15" customWidth="1"/>
    <col min="15350" max="15350" width="12.6640625" style="15" customWidth="1"/>
    <col min="15351" max="15351" width="15.6640625" style="15" bestFit="1" customWidth="1"/>
    <col min="15352" max="15352" width="14.1640625" style="15" customWidth="1"/>
    <col min="15353" max="15353" width="15.83203125" style="15" bestFit="1" customWidth="1"/>
    <col min="15354" max="15354" width="13.83203125" style="15" bestFit="1" customWidth="1"/>
    <col min="15355" max="15355" width="12.83203125" style="15" customWidth="1"/>
    <col min="15356" max="15356" width="16" style="15" customWidth="1"/>
    <col min="15357" max="15357" width="11.5" style="15" bestFit="1" customWidth="1"/>
    <col min="15358" max="15358" width="14.83203125" style="15" bestFit="1" customWidth="1"/>
    <col min="15359" max="15359" width="13.83203125" style="15" bestFit="1" customWidth="1"/>
    <col min="15360" max="15360" width="13.83203125" style="15" customWidth="1"/>
    <col min="15361" max="15361" width="13.83203125" style="15" bestFit="1" customWidth="1"/>
    <col min="15362" max="15362" width="16" style="15" customWidth="1"/>
    <col min="15363" max="15363" width="13" style="15" customWidth="1"/>
    <col min="15364" max="15364" width="13.5" style="15" bestFit="1" customWidth="1"/>
    <col min="15365" max="15365" width="10.6640625" style="15" bestFit="1" customWidth="1"/>
    <col min="15366" max="15366" width="12" style="15" bestFit="1" customWidth="1"/>
    <col min="15367" max="15367" width="14.6640625" style="15" bestFit="1" customWidth="1"/>
    <col min="15368" max="15368" width="15.33203125" style="15" customWidth="1"/>
    <col min="15369" max="15369" width="12.33203125" style="15" customWidth="1"/>
    <col min="15370" max="15370" width="8" style="15" bestFit="1" customWidth="1"/>
    <col min="15371" max="15372" width="13" style="15" bestFit="1" customWidth="1"/>
    <col min="15373" max="15373" width="8.83203125" style="15" bestFit="1" customWidth="1"/>
    <col min="15374" max="15374" width="16" style="15" customWidth="1"/>
    <col min="15375" max="15375" width="11.33203125" style="15" customWidth="1"/>
    <col min="15376" max="15376" width="13" style="15" bestFit="1" customWidth="1"/>
    <col min="15377" max="15377" width="14.5" style="15" customWidth="1"/>
    <col min="15378" max="15378" width="13" style="15" bestFit="1" customWidth="1"/>
    <col min="15379" max="15379" width="16" style="15" customWidth="1"/>
    <col min="15380" max="15380" width="11" style="15" bestFit="1" customWidth="1"/>
    <col min="15381" max="15381" width="12.1640625" style="15" bestFit="1" customWidth="1"/>
    <col min="15382" max="15382" width="13.6640625" style="15" bestFit="1" customWidth="1"/>
    <col min="15383" max="15572" width="10.6640625" style="15"/>
    <col min="15573" max="15573" width="3.1640625" style="15" bestFit="1" customWidth="1"/>
    <col min="15574" max="15574" width="17" style="15" bestFit="1" customWidth="1"/>
    <col min="15575" max="15575" width="17.6640625" style="15" customWidth="1"/>
    <col min="15576" max="15576" width="9.83203125" style="15" customWidth="1"/>
    <col min="15577" max="15577" width="10.83203125" style="15" customWidth="1"/>
    <col min="15578" max="15578" width="32.5" style="15" bestFit="1" customWidth="1"/>
    <col min="15579" max="15588" width="16" style="15" customWidth="1"/>
    <col min="15589" max="15589" width="14.1640625" style="15" bestFit="1" customWidth="1"/>
    <col min="15590" max="15590" width="13.5" style="15" bestFit="1" customWidth="1"/>
    <col min="15591" max="15591" width="15.5" style="15" bestFit="1" customWidth="1"/>
    <col min="15592" max="15592" width="13.5" style="15" bestFit="1" customWidth="1"/>
    <col min="15593" max="15593" width="14.6640625" style="15" customWidth="1"/>
    <col min="15594" max="15603" width="16" style="15" customWidth="1"/>
    <col min="15604" max="15604" width="13.83203125" style="15" customWidth="1"/>
    <col min="15605" max="15605" width="13.5" style="15" customWidth="1"/>
    <col min="15606" max="15606" width="12.6640625" style="15" customWidth="1"/>
    <col min="15607" max="15607" width="15.6640625" style="15" bestFit="1" customWidth="1"/>
    <col min="15608" max="15608" width="14.1640625" style="15" customWidth="1"/>
    <col min="15609" max="15609" width="15.83203125" style="15" bestFit="1" customWidth="1"/>
    <col min="15610" max="15610" width="13.83203125" style="15" bestFit="1" customWidth="1"/>
    <col min="15611" max="15611" width="12.83203125" style="15" customWidth="1"/>
    <col min="15612" max="15612" width="16" style="15" customWidth="1"/>
    <col min="15613" max="15613" width="11.5" style="15" bestFit="1" customWidth="1"/>
    <col min="15614" max="15614" width="14.83203125" style="15" bestFit="1" customWidth="1"/>
    <col min="15615" max="15615" width="13.83203125" style="15" bestFit="1" customWidth="1"/>
    <col min="15616" max="15616" width="13.83203125" style="15" customWidth="1"/>
    <col min="15617" max="15617" width="13.83203125" style="15" bestFit="1" customWidth="1"/>
    <col min="15618" max="15618" width="16" style="15" customWidth="1"/>
    <col min="15619" max="15619" width="13" style="15" customWidth="1"/>
    <col min="15620" max="15620" width="13.5" style="15" bestFit="1" customWidth="1"/>
    <col min="15621" max="15621" width="10.6640625" style="15" bestFit="1" customWidth="1"/>
    <col min="15622" max="15622" width="12" style="15" bestFit="1" customWidth="1"/>
    <col min="15623" max="15623" width="14.6640625" style="15" bestFit="1" customWidth="1"/>
    <col min="15624" max="15624" width="15.33203125" style="15" customWidth="1"/>
    <col min="15625" max="15625" width="12.33203125" style="15" customWidth="1"/>
    <col min="15626" max="15626" width="8" style="15" bestFit="1" customWidth="1"/>
    <col min="15627" max="15628" width="13" style="15" bestFit="1" customWidth="1"/>
    <col min="15629" max="15629" width="8.83203125" style="15" bestFit="1" customWidth="1"/>
    <col min="15630" max="15630" width="16" style="15" customWidth="1"/>
    <col min="15631" max="15631" width="11.33203125" style="15" customWidth="1"/>
    <col min="15632" max="15632" width="13" style="15" bestFit="1" customWidth="1"/>
    <col min="15633" max="15633" width="14.5" style="15" customWidth="1"/>
    <col min="15634" max="15634" width="13" style="15" bestFit="1" customWidth="1"/>
    <col min="15635" max="15635" width="16" style="15" customWidth="1"/>
    <col min="15636" max="15636" width="11" style="15" bestFit="1" customWidth="1"/>
    <col min="15637" max="15637" width="12.1640625" style="15" bestFit="1" customWidth="1"/>
    <col min="15638" max="15638" width="13.6640625" style="15" bestFit="1" customWidth="1"/>
    <col min="15639" max="15828" width="10.6640625" style="15"/>
    <col min="15829" max="15829" width="3.1640625" style="15" bestFit="1" customWidth="1"/>
    <col min="15830" max="15830" width="17" style="15" bestFit="1" customWidth="1"/>
    <col min="15831" max="15831" width="17.6640625" style="15" customWidth="1"/>
    <col min="15832" max="15832" width="9.83203125" style="15" customWidth="1"/>
    <col min="15833" max="15833" width="10.83203125" style="15" customWidth="1"/>
    <col min="15834" max="15834" width="32.5" style="15" bestFit="1" customWidth="1"/>
    <col min="15835" max="15844" width="16" style="15" customWidth="1"/>
    <col min="15845" max="15845" width="14.1640625" style="15" bestFit="1" customWidth="1"/>
    <col min="15846" max="15846" width="13.5" style="15" bestFit="1" customWidth="1"/>
    <col min="15847" max="15847" width="15.5" style="15" bestFit="1" customWidth="1"/>
    <col min="15848" max="15848" width="13.5" style="15" bestFit="1" customWidth="1"/>
    <col min="15849" max="15849" width="14.6640625" style="15" customWidth="1"/>
    <col min="15850" max="15859" width="16" style="15" customWidth="1"/>
    <col min="15860" max="15860" width="13.83203125" style="15" customWidth="1"/>
    <col min="15861" max="15861" width="13.5" style="15" customWidth="1"/>
    <col min="15862" max="15862" width="12.6640625" style="15" customWidth="1"/>
    <col min="15863" max="15863" width="15.6640625" style="15" bestFit="1" customWidth="1"/>
    <col min="15864" max="15864" width="14.1640625" style="15" customWidth="1"/>
    <col min="15865" max="15865" width="15.83203125" style="15" bestFit="1" customWidth="1"/>
    <col min="15866" max="15866" width="13.83203125" style="15" bestFit="1" customWidth="1"/>
    <col min="15867" max="15867" width="12.83203125" style="15" customWidth="1"/>
    <col min="15868" max="15868" width="16" style="15" customWidth="1"/>
    <col min="15869" max="15869" width="11.5" style="15" bestFit="1" customWidth="1"/>
    <col min="15870" max="15870" width="14.83203125" style="15" bestFit="1" customWidth="1"/>
    <col min="15871" max="15871" width="13.83203125" style="15" bestFit="1" customWidth="1"/>
    <col min="15872" max="15872" width="13.83203125" style="15" customWidth="1"/>
    <col min="15873" max="15873" width="13.83203125" style="15" bestFit="1" customWidth="1"/>
    <col min="15874" max="15874" width="16" style="15" customWidth="1"/>
    <col min="15875" max="15875" width="13" style="15" customWidth="1"/>
    <col min="15876" max="15876" width="13.5" style="15" bestFit="1" customWidth="1"/>
    <col min="15877" max="15877" width="10.6640625" style="15" bestFit="1" customWidth="1"/>
    <col min="15878" max="15878" width="12" style="15" bestFit="1" customWidth="1"/>
    <col min="15879" max="15879" width="14.6640625" style="15" bestFit="1" customWidth="1"/>
    <col min="15880" max="15880" width="15.33203125" style="15" customWidth="1"/>
    <col min="15881" max="15881" width="12.33203125" style="15" customWidth="1"/>
    <col min="15882" max="15882" width="8" style="15" bestFit="1" customWidth="1"/>
    <col min="15883" max="15884" width="13" style="15" bestFit="1" customWidth="1"/>
    <col min="15885" max="15885" width="8.83203125" style="15" bestFit="1" customWidth="1"/>
    <col min="15886" max="15886" width="16" style="15" customWidth="1"/>
    <col min="15887" max="15887" width="11.33203125" style="15" customWidth="1"/>
    <col min="15888" max="15888" width="13" style="15" bestFit="1" customWidth="1"/>
    <col min="15889" max="15889" width="14.5" style="15" customWidth="1"/>
    <col min="15890" max="15890" width="13" style="15" bestFit="1" customWidth="1"/>
    <col min="15891" max="15891" width="16" style="15" customWidth="1"/>
    <col min="15892" max="15892" width="11" style="15" bestFit="1" customWidth="1"/>
    <col min="15893" max="15893" width="12.1640625" style="15" bestFit="1" customWidth="1"/>
    <col min="15894" max="15894" width="13.6640625" style="15" bestFit="1" customWidth="1"/>
    <col min="15895" max="16084" width="10.6640625" style="15"/>
    <col min="16085" max="16085" width="3.1640625" style="15" bestFit="1" customWidth="1"/>
    <col min="16086" max="16086" width="17" style="15" bestFit="1" customWidth="1"/>
    <col min="16087" max="16087" width="17.6640625" style="15" customWidth="1"/>
    <col min="16088" max="16088" width="9.83203125" style="15" customWidth="1"/>
    <col min="16089" max="16089" width="10.83203125" style="15" customWidth="1"/>
    <col min="16090" max="16090" width="32.5" style="15" bestFit="1" customWidth="1"/>
    <col min="16091" max="16100" width="16" style="15" customWidth="1"/>
    <col min="16101" max="16101" width="14.1640625" style="15" bestFit="1" customWidth="1"/>
    <col min="16102" max="16102" width="13.5" style="15" bestFit="1" customWidth="1"/>
    <col min="16103" max="16103" width="15.5" style="15" bestFit="1" customWidth="1"/>
    <col min="16104" max="16104" width="13.5" style="15" bestFit="1" customWidth="1"/>
    <col min="16105" max="16105" width="14.6640625" style="15" customWidth="1"/>
    <col min="16106" max="16115" width="16" style="15" customWidth="1"/>
    <col min="16116" max="16116" width="13.83203125" style="15" customWidth="1"/>
    <col min="16117" max="16117" width="13.5" style="15" customWidth="1"/>
    <col min="16118" max="16118" width="12.6640625" style="15" customWidth="1"/>
    <col min="16119" max="16119" width="15.6640625" style="15" bestFit="1" customWidth="1"/>
    <col min="16120" max="16120" width="14.1640625" style="15" customWidth="1"/>
    <col min="16121" max="16121" width="15.83203125" style="15" bestFit="1" customWidth="1"/>
    <col min="16122" max="16122" width="13.83203125" style="15" bestFit="1" customWidth="1"/>
    <col min="16123" max="16123" width="12.83203125" style="15" customWidth="1"/>
    <col min="16124" max="16124" width="16" style="15" customWidth="1"/>
    <col min="16125" max="16125" width="11.5" style="15" bestFit="1" customWidth="1"/>
    <col min="16126" max="16126" width="14.83203125" style="15" bestFit="1" customWidth="1"/>
    <col min="16127" max="16127" width="13.83203125" style="15" bestFit="1" customWidth="1"/>
    <col min="16128" max="16128" width="13.83203125" style="15" customWidth="1"/>
    <col min="16129" max="16129" width="13.83203125" style="15" bestFit="1" customWidth="1"/>
    <col min="16130" max="16130" width="16" style="15" customWidth="1"/>
    <col min="16131" max="16131" width="13" style="15" customWidth="1"/>
    <col min="16132" max="16132" width="13.5" style="15" bestFit="1" customWidth="1"/>
    <col min="16133" max="16133" width="10.6640625" style="15" bestFit="1" customWidth="1"/>
    <col min="16134" max="16134" width="12" style="15" bestFit="1" customWidth="1"/>
    <col min="16135" max="16135" width="14.6640625" style="15" bestFit="1" customWidth="1"/>
    <col min="16136" max="16136" width="15.33203125" style="15" customWidth="1"/>
    <col min="16137" max="16137" width="12.33203125" style="15" customWidth="1"/>
    <col min="16138" max="16138" width="8" style="15" bestFit="1" customWidth="1"/>
    <col min="16139" max="16140" width="13" style="15" bestFit="1" customWidth="1"/>
    <col min="16141" max="16141" width="8.83203125" style="15" bestFit="1" customWidth="1"/>
    <col min="16142" max="16142" width="16" style="15" customWidth="1"/>
    <col min="16143" max="16143" width="11.33203125" style="15" customWidth="1"/>
    <col min="16144" max="16144" width="13" style="15" bestFit="1" customWidth="1"/>
    <col min="16145" max="16145" width="14.5" style="15" customWidth="1"/>
    <col min="16146" max="16146" width="13" style="15" bestFit="1" customWidth="1"/>
    <col min="16147" max="16147" width="16" style="15" customWidth="1"/>
    <col min="16148" max="16148" width="11" style="15" bestFit="1" customWidth="1"/>
    <col min="16149" max="16149" width="12.1640625" style="15" bestFit="1" customWidth="1"/>
    <col min="16150" max="16150" width="13.6640625" style="15" bestFit="1" customWidth="1"/>
    <col min="16151" max="16384" width="10.6640625" style="15"/>
  </cols>
  <sheetData>
    <row r="1" spans="1:36" s="11" customFormat="1" x14ac:dyDescent="0.15">
      <c r="A1" s="9"/>
      <c r="B1" s="10"/>
      <c r="C1" s="10"/>
      <c r="D1" s="10"/>
      <c r="E1" s="10"/>
      <c r="F1" s="10"/>
      <c r="G1" s="84" t="s">
        <v>7</v>
      </c>
      <c r="H1" s="84"/>
      <c r="I1" s="84"/>
      <c r="J1" s="84"/>
      <c r="K1" s="84"/>
      <c r="L1" s="84"/>
      <c r="M1" s="84"/>
      <c r="N1" s="84"/>
      <c r="O1" s="84"/>
      <c r="P1" s="84"/>
      <c r="Q1" s="84"/>
      <c r="R1" s="84"/>
      <c r="S1" s="84"/>
      <c r="T1" s="84"/>
      <c r="U1" s="84"/>
      <c r="V1" s="84"/>
      <c r="W1" s="84"/>
      <c r="X1" s="84"/>
      <c r="Y1" s="84" t="s">
        <v>35</v>
      </c>
      <c r="Z1" s="84"/>
      <c r="AA1" s="84" t="s">
        <v>32</v>
      </c>
      <c r="AB1" s="84"/>
      <c r="AC1" s="84" t="s">
        <v>36</v>
      </c>
      <c r="AD1" s="84"/>
      <c r="AE1" s="84"/>
      <c r="AF1" s="84"/>
      <c r="AG1" s="87" t="s">
        <v>10</v>
      </c>
      <c r="AH1" s="87"/>
      <c r="AI1" s="87"/>
    </row>
    <row r="2" spans="1:36" s="12" customFormat="1" ht="115.5" x14ac:dyDescent="0.15">
      <c r="A2" s="2" t="s">
        <v>11</v>
      </c>
      <c r="B2" s="10" t="s">
        <v>31</v>
      </c>
      <c r="C2" s="10" t="s">
        <v>3</v>
      </c>
      <c r="D2" s="10" t="s">
        <v>33</v>
      </c>
      <c r="E2" s="10" t="s">
        <v>4</v>
      </c>
      <c r="F2" s="10" t="s">
        <v>5</v>
      </c>
      <c r="G2" s="10" t="s">
        <v>50</v>
      </c>
      <c r="H2" s="53" t="s">
        <v>34</v>
      </c>
      <c r="I2" s="40" t="s">
        <v>51</v>
      </c>
      <c r="J2" s="53" t="s">
        <v>34</v>
      </c>
      <c r="K2" s="10" t="s">
        <v>52</v>
      </c>
      <c r="L2" s="53" t="s">
        <v>34</v>
      </c>
      <c r="M2" s="52" t="s">
        <v>54</v>
      </c>
      <c r="N2" s="53" t="s">
        <v>34</v>
      </c>
      <c r="O2" s="10" t="s">
        <v>55</v>
      </c>
      <c r="P2" s="53" t="s">
        <v>34</v>
      </c>
      <c r="Q2" s="10" t="s">
        <v>56</v>
      </c>
      <c r="R2" s="53" t="s">
        <v>34</v>
      </c>
      <c r="S2" s="10" t="s">
        <v>57</v>
      </c>
      <c r="T2" s="53" t="s">
        <v>34</v>
      </c>
      <c r="U2" s="10" t="s">
        <v>59</v>
      </c>
      <c r="V2" s="53" t="s">
        <v>34</v>
      </c>
      <c r="W2" s="10" t="s">
        <v>60</v>
      </c>
      <c r="X2" s="53" t="s">
        <v>34</v>
      </c>
      <c r="Y2" s="10" t="s">
        <v>63</v>
      </c>
      <c r="Z2" s="53" t="s">
        <v>34</v>
      </c>
      <c r="AA2" s="10" t="s">
        <v>64</v>
      </c>
      <c r="AB2" s="53" t="s">
        <v>34</v>
      </c>
      <c r="AC2" s="10" t="s">
        <v>48</v>
      </c>
      <c r="AD2" s="53" t="s">
        <v>34</v>
      </c>
      <c r="AE2" s="10" t="s">
        <v>66</v>
      </c>
      <c r="AF2" s="53" t="s">
        <v>34</v>
      </c>
      <c r="AG2" s="10" t="s">
        <v>0</v>
      </c>
      <c r="AH2" s="10" t="s">
        <v>1</v>
      </c>
      <c r="AI2" s="10" t="s">
        <v>2</v>
      </c>
    </row>
    <row r="3" spans="1:36" x14ac:dyDescent="0.15">
      <c r="A3" s="15">
        <v>1</v>
      </c>
      <c r="D3" s="13" t="s">
        <v>81</v>
      </c>
      <c r="E3" s="13" t="s">
        <v>82</v>
      </c>
      <c r="F3" s="15" t="s">
        <v>83</v>
      </c>
      <c r="G3" s="5">
        <v>2</v>
      </c>
      <c r="H3" s="54" t="s">
        <v>84</v>
      </c>
      <c r="I3" s="5">
        <v>2</v>
      </c>
      <c r="J3" s="54" t="s">
        <v>6</v>
      </c>
      <c r="K3" s="5">
        <v>2</v>
      </c>
      <c r="L3" s="54" t="s">
        <v>6</v>
      </c>
      <c r="M3" s="5">
        <v>2</v>
      </c>
      <c r="N3" s="54" t="s">
        <v>85</v>
      </c>
      <c r="O3" s="5">
        <v>2</v>
      </c>
      <c r="P3" s="54" t="s">
        <v>86</v>
      </c>
      <c r="Q3" s="5">
        <v>2</v>
      </c>
      <c r="R3" s="54" t="s">
        <v>87</v>
      </c>
      <c r="S3" s="5">
        <v>2</v>
      </c>
      <c r="T3" s="54" t="s">
        <v>6</v>
      </c>
      <c r="U3" s="5">
        <v>2</v>
      </c>
      <c r="V3" s="55" t="s">
        <v>6</v>
      </c>
      <c r="W3" s="5">
        <v>2</v>
      </c>
      <c r="X3" s="54" t="s">
        <v>6</v>
      </c>
      <c r="Y3" s="5">
        <v>2</v>
      </c>
      <c r="Z3" s="54" t="s">
        <v>6</v>
      </c>
      <c r="AA3" s="5">
        <v>2</v>
      </c>
      <c r="AB3" s="54" t="s">
        <v>88</v>
      </c>
      <c r="AC3" s="5">
        <v>2</v>
      </c>
      <c r="AD3" s="55" t="s">
        <v>6</v>
      </c>
      <c r="AE3" s="5">
        <v>2</v>
      </c>
      <c r="AF3" s="54" t="s">
        <v>6</v>
      </c>
      <c r="AG3" s="14" t="s">
        <v>68</v>
      </c>
      <c r="AH3" s="14" t="s">
        <v>38</v>
      </c>
      <c r="AI3" s="15" t="s">
        <v>39</v>
      </c>
      <c r="AJ3" s="16">
        <v>44678.471238425926</v>
      </c>
    </row>
    <row r="4" spans="1:36" ht="10.5" customHeight="1" x14ac:dyDescent="0.15">
      <c r="A4" s="15">
        <v>2</v>
      </c>
      <c r="D4" s="13" t="s">
        <v>81</v>
      </c>
      <c r="E4" s="13" t="s">
        <v>82</v>
      </c>
      <c r="F4" s="13" t="s">
        <v>89</v>
      </c>
      <c r="G4" s="5">
        <v>2</v>
      </c>
      <c r="H4" s="54" t="s">
        <v>90</v>
      </c>
      <c r="I4" s="5">
        <v>2</v>
      </c>
      <c r="J4" s="54" t="s">
        <v>91</v>
      </c>
      <c r="K4" s="5">
        <v>2</v>
      </c>
      <c r="L4" s="54" t="s">
        <v>6</v>
      </c>
      <c r="M4" s="5">
        <v>2</v>
      </c>
      <c r="N4" s="54" t="s">
        <v>92</v>
      </c>
      <c r="O4" s="5">
        <v>2</v>
      </c>
      <c r="P4" s="54" t="s">
        <v>93</v>
      </c>
      <c r="Q4" s="5">
        <v>2</v>
      </c>
      <c r="R4" s="54" t="s">
        <v>6</v>
      </c>
      <c r="S4" s="5">
        <v>2</v>
      </c>
      <c r="T4" s="54" t="s">
        <v>6</v>
      </c>
      <c r="U4" s="5">
        <v>2</v>
      </c>
      <c r="V4" s="54" t="s">
        <v>6</v>
      </c>
      <c r="W4" s="38">
        <v>2</v>
      </c>
      <c r="X4" s="54" t="s">
        <v>6</v>
      </c>
      <c r="Y4" s="5">
        <v>2</v>
      </c>
      <c r="Z4" s="54" t="s">
        <v>6</v>
      </c>
      <c r="AA4" s="5">
        <v>2</v>
      </c>
      <c r="AB4" s="54" t="s">
        <v>6</v>
      </c>
      <c r="AC4" s="5">
        <v>2</v>
      </c>
      <c r="AD4" s="54" t="s">
        <v>6</v>
      </c>
      <c r="AE4" s="38">
        <v>2</v>
      </c>
      <c r="AF4" s="54" t="s">
        <v>6</v>
      </c>
      <c r="AG4" s="14" t="s">
        <v>37</v>
      </c>
      <c r="AH4" s="14" t="s">
        <v>38</v>
      </c>
      <c r="AI4" s="15" t="s">
        <v>39</v>
      </c>
      <c r="AJ4" s="16">
        <v>44678.467280092591</v>
      </c>
    </row>
    <row r="5" spans="1:36" ht="10.5" customHeight="1" x14ac:dyDescent="0.15">
      <c r="A5" s="15">
        <v>3</v>
      </c>
      <c r="D5" s="13" t="s">
        <v>81</v>
      </c>
      <c r="E5" s="13" t="s">
        <v>82</v>
      </c>
      <c r="F5" s="13" t="s">
        <v>94</v>
      </c>
      <c r="G5" s="5">
        <v>2</v>
      </c>
      <c r="H5" s="54" t="s">
        <v>95</v>
      </c>
      <c r="I5" s="5">
        <v>2</v>
      </c>
      <c r="J5" s="54" t="s">
        <v>6</v>
      </c>
      <c r="K5" s="5">
        <v>2</v>
      </c>
      <c r="L5" s="54" t="s">
        <v>96</v>
      </c>
      <c r="M5" s="5">
        <v>2</v>
      </c>
      <c r="N5" s="54" t="s">
        <v>97</v>
      </c>
      <c r="O5" s="5">
        <v>2</v>
      </c>
      <c r="P5" s="54" t="s">
        <v>98</v>
      </c>
      <c r="Q5" s="5">
        <v>2</v>
      </c>
      <c r="R5" s="54" t="s">
        <v>6</v>
      </c>
      <c r="S5" s="5">
        <v>2</v>
      </c>
      <c r="T5" s="54" t="s">
        <v>6</v>
      </c>
      <c r="U5" s="5">
        <v>2</v>
      </c>
      <c r="V5" s="54" t="s">
        <v>6</v>
      </c>
      <c r="W5" s="38">
        <v>2</v>
      </c>
      <c r="X5" s="54" t="s">
        <v>99</v>
      </c>
      <c r="Y5" s="5">
        <v>2</v>
      </c>
      <c r="Z5" s="54" t="s">
        <v>6</v>
      </c>
      <c r="AA5" s="5">
        <v>2</v>
      </c>
      <c r="AB5" s="54" t="s">
        <v>100</v>
      </c>
      <c r="AC5" s="5">
        <v>2</v>
      </c>
      <c r="AD5" s="54" t="s">
        <v>6</v>
      </c>
      <c r="AE5" s="38">
        <v>2</v>
      </c>
      <c r="AF5" s="54" t="s">
        <v>6</v>
      </c>
      <c r="AG5" s="14" t="s">
        <v>37</v>
      </c>
      <c r="AH5" s="14" t="s">
        <v>38</v>
      </c>
      <c r="AI5" s="15" t="s">
        <v>39</v>
      </c>
      <c r="AJ5" s="16">
        <v>44678.477418981478</v>
      </c>
    </row>
    <row r="6" spans="1:36" ht="10.5" customHeight="1" x14ac:dyDescent="0.15">
      <c r="A6" s="15">
        <v>4</v>
      </c>
      <c r="D6" s="13" t="s">
        <v>81</v>
      </c>
      <c r="E6" s="13" t="s">
        <v>101</v>
      </c>
      <c r="F6" s="13" t="s">
        <v>102</v>
      </c>
      <c r="G6" s="5">
        <v>2</v>
      </c>
      <c r="H6" s="54" t="s">
        <v>103</v>
      </c>
      <c r="I6" s="5">
        <v>2</v>
      </c>
      <c r="J6" s="54" t="s">
        <v>6</v>
      </c>
      <c r="K6" s="5">
        <v>2</v>
      </c>
      <c r="L6" s="54" t="s">
        <v>104</v>
      </c>
      <c r="M6" s="5">
        <v>2</v>
      </c>
      <c r="N6" s="54" t="s">
        <v>105</v>
      </c>
      <c r="O6" s="5">
        <v>2</v>
      </c>
      <c r="P6" s="54" t="s">
        <v>106</v>
      </c>
      <c r="Q6" s="5">
        <v>2</v>
      </c>
      <c r="R6" s="54" t="s">
        <v>6</v>
      </c>
      <c r="S6" s="5">
        <v>2</v>
      </c>
      <c r="T6" s="54" t="s">
        <v>107</v>
      </c>
      <c r="U6" s="5">
        <v>2</v>
      </c>
      <c r="V6" s="54" t="s">
        <v>6</v>
      </c>
      <c r="W6" s="38">
        <v>2</v>
      </c>
      <c r="X6" s="54" t="s">
        <v>108</v>
      </c>
      <c r="Y6" s="5">
        <v>2</v>
      </c>
      <c r="Z6" s="54" t="s">
        <v>6</v>
      </c>
      <c r="AA6" s="5">
        <v>2</v>
      </c>
      <c r="AB6" s="54" t="s">
        <v>6</v>
      </c>
      <c r="AC6" s="5">
        <v>2</v>
      </c>
      <c r="AD6" s="54" t="s">
        <v>6</v>
      </c>
      <c r="AE6" s="38">
        <v>2</v>
      </c>
      <c r="AF6" s="54" t="s">
        <v>6</v>
      </c>
      <c r="AG6" s="14" t="s">
        <v>37</v>
      </c>
      <c r="AH6" s="14" t="s">
        <v>38</v>
      </c>
      <c r="AI6" s="15" t="s">
        <v>39</v>
      </c>
      <c r="AJ6" s="16">
        <v>44678.46429398148</v>
      </c>
    </row>
    <row r="7" spans="1:36" ht="11.25" customHeight="1" x14ac:dyDescent="0.15">
      <c r="A7" s="15"/>
      <c r="D7" s="38"/>
      <c r="E7" s="38"/>
      <c r="F7" s="38"/>
      <c r="G7" s="5"/>
      <c r="I7" s="5"/>
      <c r="K7" s="5"/>
      <c r="M7" s="5"/>
      <c r="O7" s="5"/>
      <c r="Q7" s="5"/>
      <c r="S7" s="5"/>
      <c r="U7" s="5"/>
      <c r="W7" s="38"/>
      <c r="Y7" s="5"/>
      <c r="AA7" s="5"/>
      <c r="AC7" s="5"/>
      <c r="AE7" s="38"/>
      <c r="AJ7" s="16"/>
    </row>
    <row r="8" spans="1:36" ht="11.25" customHeight="1" x14ac:dyDescent="0.15">
      <c r="A8" s="15"/>
      <c r="D8" s="38"/>
      <c r="E8" s="38"/>
      <c r="F8" s="38"/>
      <c r="G8" s="5"/>
      <c r="I8" s="5"/>
      <c r="K8" s="5"/>
      <c r="M8" s="5"/>
      <c r="O8" s="5"/>
      <c r="Q8" s="5"/>
      <c r="S8" s="5"/>
      <c r="U8" s="5"/>
      <c r="W8" s="38"/>
      <c r="Y8" s="5"/>
      <c r="AA8" s="5"/>
      <c r="AC8" s="5"/>
      <c r="AE8" s="38"/>
      <c r="AJ8" s="16"/>
    </row>
    <row r="9" spans="1:36" ht="11.25" customHeight="1" x14ac:dyDescent="0.15">
      <c r="A9" s="15"/>
      <c r="D9" s="38"/>
      <c r="E9" s="38"/>
      <c r="F9" s="38"/>
      <c r="G9" s="5"/>
      <c r="I9" s="5"/>
      <c r="K9" s="5"/>
      <c r="M9" s="5"/>
      <c r="O9" s="5"/>
      <c r="Q9" s="5"/>
      <c r="S9" s="5"/>
      <c r="U9" s="5"/>
      <c r="W9" s="38"/>
      <c r="Y9" s="5"/>
      <c r="AA9" s="5"/>
      <c r="AC9" s="5"/>
      <c r="AE9" s="38"/>
      <c r="AJ9" s="16"/>
    </row>
    <row r="10" spans="1:36" ht="11.25" customHeight="1" x14ac:dyDescent="0.15">
      <c r="A10" s="15"/>
      <c r="D10" s="38"/>
      <c r="E10" s="38"/>
      <c r="F10" s="38"/>
      <c r="G10" s="5"/>
      <c r="I10" s="5"/>
      <c r="K10" s="5"/>
      <c r="M10" s="5"/>
      <c r="O10" s="5"/>
      <c r="Q10" s="5"/>
      <c r="S10" s="5"/>
      <c r="U10" s="5"/>
      <c r="W10" s="38"/>
      <c r="Y10" s="5"/>
      <c r="AA10" s="5"/>
      <c r="AC10" s="5"/>
      <c r="AE10" s="38"/>
      <c r="AJ10" s="16"/>
    </row>
  </sheetData>
  <mergeCells count="5">
    <mergeCell ref="AG1:AI1"/>
    <mergeCell ref="G1:X1"/>
    <mergeCell ref="Y1:Z1"/>
    <mergeCell ref="AA1:AB1"/>
    <mergeCell ref="AC1:AF1"/>
  </mergeCells>
  <printOptions horizontalCentered="1" gridLines="1"/>
  <pageMargins left="0.25" right="0.25" top="1.5" bottom="0.75" header="0.5" footer="0.5"/>
  <pageSetup orientation="landscape" r:id="rId1"/>
  <headerFooter alignWithMargins="0">
    <oddHeader xml:space="preserve">&amp;C&amp;"MS Sans Serif,Bold Italic"&amp;10SOUTHWESTERN OK STATE UNIVERSITY&amp;"MS Sans Serif,Bold"
UNIVERSITY SUPERVISOR EVALUATION OF TEACHER CANDIDATE
&amp;"MS Sans Serif,Bold Italic"History&amp;"MS Sans Serif,Regular"
&amp;"MS Sans Serif,Bold"Spring 2022
</oddHeader>
    <oddFooter>&amp;C&amp;"MS Sans Serif,Bold"2 Target, 1 Acceptable, 0 Unacceptable</oddFooter>
  </headerFooter>
  <colBreaks count="1" manualBreakCount="1">
    <brk id="2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79A07EEE-7C08-4ABB-AD61-0EDF4E954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B725DC-C29B-42CB-8BCA-C01DB0C087AF}">
  <ds:schemaRefs>
    <ds:schemaRef ds:uri="http://schemas.microsoft.com/sharepoint/v3/contenttype/forms"/>
  </ds:schemaRefs>
</ds:datastoreItem>
</file>

<file path=customXml/itemProps3.xml><?xml version="1.0" encoding="utf-8"?>
<ds:datastoreItem xmlns:ds="http://schemas.openxmlformats.org/officeDocument/2006/customXml" ds:itemID="{676B57C1-87C8-49E6-88DB-4A4BD8459EB0}">
  <ds:schemaRefs>
    <ds:schemaRef ds:uri="ff17b072-a641-4163-845d-6bc934424af4"/>
    <ds:schemaRef ds:uri="4ea68dd0-e2a5-4487-9a57-56deb1000fd9"/>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ItemAnalysis</vt:lpstr>
      <vt:lpstr>Numerical</vt:lpstr>
      <vt:lpstr>Textual</vt:lpstr>
      <vt:lpstr>Numerical!Print_Titles</vt:lpstr>
      <vt:lpstr>Textual!Print_Titles</vt:lpstr>
      <vt:lpstr>ItemAnalysis!SCP27B2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2020-05-14T13:57:19Z</cp:lastPrinted>
  <dcterms:created xsi:type="dcterms:W3CDTF">2011-02-23T21:08:19Z</dcterms:created>
  <dcterms:modified xsi:type="dcterms:W3CDTF">2023-05-09T14:44:58Z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