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swosuits-my.sharepoint.com/personal/aguinagav_swosu_edu/Documents/Desktop/SPRING 2022 TWS/"/>
    </mc:Choice>
  </mc:AlternateContent>
  <xr:revisionPtr revIDLastSave="18" documentId="13_ncr:1_{288849CE-A661-405D-A9EA-5F4141948703}" xr6:coauthVersionLast="47" xr6:coauthVersionMax="47" xr10:uidLastSave="{8FED71C2-650C-4C35-83A8-8DE16C0DA468}"/>
  <bookViews>
    <workbookView xWindow="-120" yWindow="-120" windowWidth="29040" windowHeight="15840" xr2:uid="{00000000-000D-0000-FFFF-FFFF00000000}"/>
  </bookViews>
  <sheets>
    <sheet name="Item Analysis" sheetId="3" r:id="rId1"/>
    <sheet name="Numeric" sheetId="2" r:id="rId2"/>
    <sheet name="Textual" sheetId="4" r:id="rId3"/>
  </sheets>
  <definedNames>
    <definedName name="SCP27B2" localSheetId="0">'Item Analysis'!$A$2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2" l="1"/>
  <c r="D9" i="2"/>
  <c r="E9" i="2"/>
  <c r="F9" i="2"/>
  <c r="G9" i="2"/>
  <c r="H9" i="2"/>
  <c r="I9" i="2"/>
  <c r="J9" i="2"/>
  <c r="K9" i="2"/>
  <c r="L9" i="2"/>
  <c r="M9" i="2"/>
  <c r="N9" i="2"/>
  <c r="B9" i="2"/>
  <c r="B7" i="2"/>
  <c r="C7" i="2"/>
  <c r="D7" i="2"/>
  <c r="E7" i="2"/>
  <c r="F7" i="2"/>
  <c r="G7" i="2"/>
  <c r="H7" i="2"/>
  <c r="I7" i="2"/>
  <c r="J7" i="2"/>
  <c r="K7" i="2"/>
  <c r="L7" i="2"/>
  <c r="M7" i="2"/>
  <c r="N7" i="2"/>
  <c r="B6" i="2"/>
  <c r="C6" i="2"/>
  <c r="D6" i="2"/>
  <c r="E6" i="2"/>
  <c r="F6" i="2"/>
  <c r="G6" i="2"/>
  <c r="H6" i="2"/>
  <c r="I6" i="2"/>
  <c r="J6" i="2"/>
  <c r="K6" i="2"/>
  <c r="L6" i="2"/>
  <c r="C35" i="3"/>
  <c r="C34" i="3"/>
  <c r="M6" i="2" l="1"/>
  <c r="N6" i="2"/>
  <c r="B4" i="2"/>
  <c r="C4" i="2"/>
  <c r="D4" i="2"/>
  <c r="E4" i="2"/>
  <c r="F4" i="2"/>
  <c r="G4" i="2"/>
  <c r="H4" i="2"/>
  <c r="I4" i="2"/>
  <c r="J4" i="2"/>
  <c r="K4" i="2"/>
  <c r="L4" i="2"/>
  <c r="B5" i="2"/>
  <c r="C5" i="2"/>
  <c r="D5" i="2"/>
  <c r="E5" i="2"/>
  <c r="F5" i="2"/>
  <c r="G5" i="2"/>
  <c r="H5" i="2"/>
  <c r="I5" i="2"/>
  <c r="J5" i="2"/>
  <c r="K5" i="2"/>
  <c r="L5" i="2"/>
  <c r="N4" i="2" l="1"/>
  <c r="N5" i="2"/>
  <c r="M5" i="2"/>
  <c r="M4" i="2"/>
  <c r="C55" i="3"/>
  <c r="C54" i="3"/>
  <c r="C53" i="3"/>
  <c r="C50" i="3"/>
  <c r="C49" i="3"/>
  <c r="C48" i="3"/>
  <c r="C45" i="3"/>
  <c r="C44" i="3"/>
  <c r="C43" i="3"/>
  <c r="C40" i="3"/>
  <c r="C39" i="3"/>
  <c r="C38" i="3"/>
  <c r="C30" i="3"/>
  <c r="C29" i="3"/>
  <c r="C28" i="3"/>
  <c r="C25" i="3"/>
  <c r="C24" i="3"/>
  <c r="C23" i="3"/>
  <c r="C33" i="3"/>
  <c r="C20" i="3"/>
  <c r="C19" i="3"/>
  <c r="C18" i="3"/>
  <c r="C15" i="3"/>
  <c r="C14" i="3"/>
  <c r="C13" i="3"/>
  <c r="C8" i="3"/>
  <c r="C10" i="3"/>
  <c r="C9" i="3"/>
  <c r="C3" i="3"/>
  <c r="C5" i="3"/>
  <c r="C4" i="3"/>
  <c r="B3" i="2"/>
  <c r="C3" i="2"/>
  <c r="D3" i="2"/>
  <c r="E3" i="2"/>
  <c r="F3" i="2"/>
  <c r="G3" i="2"/>
  <c r="H3" i="2"/>
  <c r="I3" i="2"/>
  <c r="J3" i="2"/>
  <c r="K3" i="2"/>
  <c r="L3" i="2"/>
  <c r="L2" i="2"/>
  <c r="K2" i="2"/>
  <c r="J2" i="2"/>
  <c r="I2" i="2"/>
  <c r="H2" i="2"/>
  <c r="G2" i="2"/>
  <c r="F2" i="2"/>
  <c r="E2" i="2"/>
  <c r="D2" i="2"/>
  <c r="C2" i="2"/>
  <c r="B2" i="2"/>
  <c r="M2" i="2" l="1"/>
  <c r="N2" i="2"/>
  <c r="N3" i="2"/>
  <c r="C41" i="3"/>
  <c r="C31" i="3"/>
  <c r="M3" i="2" l="1"/>
  <c r="C56" i="3"/>
  <c r="C51" i="3"/>
  <c r="D49" i="3" s="1"/>
  <c r="C16" i="3" l="1"/>
  <c r="D13" i="3" s="1"/>
  <c r="D53" i="3"/>
  <c r="D48" i="3"/>
  <c r="D54" i="3"/>
  <c r="C21" i="3"/>
  <c r="D20" i="3" s="1"/>
  <c r="D55" i="3"/>
  <c r="D40" i="3"/>
  <c r="D50" i="3"/>
  <c r="D29" i="3"/>
  <c r="C11" i="3"/>
  <c r="D8" i="3" s="1"/>
  <c r="C36" i="3"/>
  <c r="D34" i="3" s="1"/>
  <c r="C46" i="3"/>
  <c r="D45" i="3" s="1"/>
  <c r="C26" i="3"/>
  <c r="D25" i="3" s="1"/>
  <c r="C6" i="3"/>
  <c r="D14" i="3" l="1"/>
  <c r="D15" i="3"/>
  <c r="D19" i="3"/>
  <c r="D56" i="3"/>
  <c r="D23" i="3"/>
  <c r="D43" i="3"/>
  <c r="A11" i="3"/>
  <c r="D38" i="3"/>
  <c r="D33" i="3"/>
  <c r="D39" i="3"/>
  <c r="D44" i="3"/>
  <c r="D10" i="3"/>
  <c r="D18" i="3"/>
  <c r="D28" i="3"/>
  <c r="D30" i="3"/>
  <c r="D24" i="3"/>
  <c r="D35" i="3"/>
  <c r="A31" i="3"/>
  <c r="D9" i="3"/>
  <c r="D5" i="3"/>
  <c r="D4" i="3"/>
  <c r="D51" i="3"/>
  <c r="D3" i="3"/>
  <c r="A6" i="3"/>
  <c r="D36" i="3" l="1"/>
  <c r="D16" i="3"/>
  <c r="D21" i="3"/>
  <c r="D31" i="3"/>
  <c r="D46" i="3"/>
  <c r="D26" i="3"/>
  <c r="D41" i="3"/>
  <c r="D6" i="3"/>
  <c r="D11" i="3"/>
  <c r="A56" i="3"/>
  <c r="A51" i="3"/>
  <c r="A46" i="3"/>
  <c r="A41" i="3"/>
  <c r="A36" i="3"/>
  <c r="A26" i="3"/>
  <c r="A21" i="3"/>
  <c r="A16" i="3"/>
  <c r="A58" i="3" l="1"/>
</calcChain>
</file>

<file path=xl/sharedStrings.xml><?xml version="1.0" encoding="utf-8"?>
<sst xmlns="http://schemas.openxmlformats.org/spreadsheetml/2006/main" count="188" uniqueCount="120">
  <si>
    <t>11. Grammar, Usage, and Mechanics</t>
  </si>
  <si>
    <t>NV</t>
  </si>
  <si>
    <t>#</t>
  </si>
  <si>
    <t>Mean</t>
  </si>
  <si>
    <t>Mean:</t>
  </si>
  <si>
    <t>Count</t>
  </si>
  <si>
    <t>Pct</t>
  </si>
  <si>
    <t>Target (2 pts.): The candidate provides a description of the classroom environment, including these 5 components: resources; classroom arrangement; student demographics, culture, and accommodations.</t>
  </si>
  <si>
    <t>Acceptable (1 pt.): The candidate provides a description of the classroom environment, including 4 of 5 components: resources; classroom arrangement; student demographics, culture, and accommodations.</t>
  </si>
  <si>
    <t>Unacceptable (0 pts.): The candidate provides incomplete information of the classroom with less than 4 of the specified components.</t>
  </si>
  <si>
    <t>Total</t>
  </si>
  <si>
    <t>Target (2 pts.): The candidate describes two or more factors that influence instruction: students needs, interests, resources, time limits, candidates personal strengths, and/or required curriculum.</t>
  </si>
  <si>
    <t>Acceptable (1 pt.): The candidate describes one factor that influences unit instruction: students needs, interests, resources, time limits, candidates personal strengths, or required curriculum.</t>
  </si>
  <si>
    <t>Unacceptable (0 pts.): The candidate does not describe a factor that influences unit instruction, such as students needs, interests, resources, time limits, candidates personal strengths, or required curriculum.</t>
  </si>
  <si>
    <t>Target (2 pts.): The candidate includes 4 or more instructional/collaborative strategies, which are inclusive and engaging for students.</t>
  </si>
  <si>
    <t>Acceptable (1 pt.): The candidate includes 3 instructional/collaborative strategies, which are inclusive and engaging for students.</t>
  </si>
  <si>
    <t>Unacceptable (0 pts.): The candidate includes less than 3 instructional/collaborative strategies.</t>
  </si>
  <si>
    <t>Target (2 pts.): The candidate describes 2 ways to technology was integrated throughout the unit to enhance learning.</t>
  </si>
  <si>
    <t>Acceptable (1 pt.): The candidate describes 1 way technology was integrated throughout the unit to enhance learning.</t>
  </si>
  <si>
    <t>Unacceptable (0 pts.): The candidate does not describe at least 1 way technology was integrated throughout the unit.</t>
  </si>
  <si>
    <t>Target (2 pts.): The candidate describes 2 or more adaptations for special populations (students with exceptionalities, gifted, ELLs, and/or delayed learners).</t>
  </si>
  <si>
    <t>Acceptable (1 pt.): The candidate describes 1 adaptation for special populations (students with exceptionalities, gifted, ELLs, or delayed learners).</t>
  </si>
  <si>
    <t>Unacceptable (0 pts.): The candidate does not describe 1 adaptation for special populations (students with exceptionalities, gifted, ELLs or delayed learners).</t>
  </si>
  <si>
    <t>Unacceptable (0 pts.): The candidate discusses 1 component of the classroom management plan. The candidate does not understand the importance of considering young childrens characteristics and need for development and learning.</t>
  </si>
  <si>
    <t>Target (2 pts.): Using the professional standards in the NAEYC Code of Ethical Conduct, the candidate articulates 2 areas in need of personal improvement during future instruction and/or through professional development opportunities.</t>
  </si>
  <si>
    <t>Acceptable (1 pt.): Using the professional standards in the NAEYC Code of Ethical Conduct, the candidate articulates 1 area in need of personal improvement during future instruction and/or through professional development opportunities.</t>
  </si>
  <si>
    <t>Unacceptable (0 pts.): The candidate does not use the professional standards in the NAEYC Code of Ethical Conduct to identify 1 area in need of personal improvement.</t>
  </si>
  <si>
    <t>Target (2 pts.): The candidate has no more than five errors in grammar, usage, and mechanics in the teacher work sample.</t>
  </si>
  <si>
    <t>Acceptable (1 pt.): The candidate has 6-10 errors in grammar, usage, and mechanics in the teacher work sample.</t>
  </si>
  <si>
    <t>Unacceptable (0 pts.): The candidate has more than 10 errors in grammar, usage, and mechanics in the teacher work sample.</t>
  </si>
  <si>
    <t xml:space="preserve">Target (2 pts.):  The candidate uses extensive and ongoing assessments throughout the unit:  pretest, formative, and summative/posttest.  A complete analysis of data is provided, including more than 3 formative assessments administered, an analysis of the post assessment results indicating the percentage of students scoring at an acceptable level, and analysis of two or more subgroups (ethnicity, gender, ELLs, students with exceptionalities, and/or delayed learners).  Content objectives match assessment procedures. </t>
  </si>
  <si>
    <t>Acceptable (1 pt.):  The candidate uses ongoing assessments throughout the unit:  pretest, formative, and summative/posttest.  A complete analysis of data is provided, including 3 formative assessments administered, an analysis of the post assessment results indicating the percentage of students scoring at an acceptable level, and analysis of two or more subgroups (ethnicity, gender, ELLs, students with exceptionalities and/or delayed learners).  Content objectives match assessment procedures.</t>
  </si>
  <si>
    <t xml:space="preserve">Target (2 pts.):  The candidate makes the unit content meaningful through practical applications and integration of students’ prior experiences to promote academic and social competence.  The candidate includes Objectives, Anticipatory Set, Modeling, Guided Practice/Guided Instruction/Monitoring, Independent Practice, Closure, and Adaptations for Special Populations (students with exceptionalities, gifted, and/or ELLs, etc.) in the unit. </t>
  </si>
  <si>
    <t>Acceptable (1 pt.):  The candidate makes consistent efforts to make the content matter meaningful for students through practical applications and students’ prior experiences.  The candidate includes Objectives, Anticipatory Set, Modeling, Guided Practice/Monitoring, Independent Practice, Closure, and Adaptations for Special Populations (students with exceptionalities, gifted, and/or ELLs, etc.) in all lesson plans.</t>
  </si>
  <si>
    <t xml:space="preserve">Unacceptable (0 pts.):  The candidate does not make the unit content meaningful through practical applications and integration of students’ prior experiences.  The lesson plans do not include all of the following: Objectives, Anticipatory Set, Modeling, Guided Practice/Guided Instruction/Monitoring, Independent Practice, Closure, and Adaptations for Special Populations (students with exceptionalities, gifted, ELLs, etc.). </t>
  </si>
  <si>
    <t>Semester</t>
  </si>
  <si>
    <t>TeacherC</t>
  </si>
  <si>
    <t>Universi</t>
  </si>
  <si>
    <t>Cooperat</t>
  </si>
  <si>
    <t>TWS01</t>
  </si>
  <si>
    <t>TWS01_</t>
  </si>
  <si>
    <t>TWS02</t>
  </si>
  <si>
    <t>TWS02_</t>
  </si>
  <si>
    <t>TWS03</t>
  </si>
  <si>
    <t>TWS03_</t>
  </si>
  <si>
    <t>TWS04</t>
  </si>
  <si>
    <t>TWS04_</t>
  </si>
  <si>
    <t>TWS05</t>
  </si>
  <si>
    <t>TWS05_</t>
  </si>
  <si>
    <t>TWS06</t>
  </si>
  <si>
    <t>TWS06_</t>
  </si>
  <si>
    <t>TWS07</t>
  </si>
  <si>
    <t>TWS07_</t>
  </si>
  <si>
    <t>TWS08</t>
  </si>
  <si>
    <t>TWS08_</t>
  </si>
  <si>
    <t>TWS09</t>
  </si>
  <si>
    <t>TWS09_</t>
  </si>
  <si>
    <t>TWS10</t>
  </si>
  <si>
    <t>TWS10_</t>
  </si>
  <si>
    <t>TWS11</t>
  </si>
  <si>
    <t>TWS11_</t>
  </si>
  <si>
    <t>SubmitDa</t>
  </si>
  <si>
    <t>Score Possible 22</t>
  </si>
  <si>
    <t>TOTAL SCORE out of 22 possible points</t>
  </si>
  <si>
    <t>Target (2 pts.):  The candidate includes an extensive introduction of the unit, which includes an overview of the contextual background, Oklahoma Academic Standards, and the content areas(s) of the unit.  The candidate shows evidence of planning for instruction based on knowledge of the students, learning theory, connections across curriculum, and the learning community.</t>
  </si>
  <si>
    <t>Acceptable (1 pt.):  The candidate includes a complete introduction of the unit, which includes an overview of contextual background, Oklahoma Academic Standards, and the content area(s) of the unit.  The candidate shows evidence of planning for instruction based on knowledge of the students, learning theory, connections across curriculum, and the learning community.</t>
  </si>
  <si>
    <t xml:space="preserve">Unacceptable (0 pts.):  The candidate provides incomplete information to introduce the unit.  The candidate does not include an overview of the contextual background, Oklahoma Academic Standards, and the content area(s) of the unit.  The candidate does not show evidence of planning for instruction based on knowledge of students, learning, theory, connections across curriculum, and the learning community.    </t>
  </si>
  <si>
    <t xml:space="preserve">Unacceptable (0 pts.):  The candidate does not use ongoing assessments throughout the unit:  pretest, formative, and summative/posttest.  A complete analysis of data is not provided:  3 formative assessments, analysis of the post assessment results indicating the percentage of students scoring at an acceptable level, and analysis of two or more subgroups (ethnicity, gender, ELLs, students with exceptionalities, and/or delayed learners).    </t>
  </si>
  <si>
    <t xml:space="preserve">Target (2 pts.):  The candidate discusses 3 components of the classroom management plan to effectively create a healthy, respectful, supportive, and challenging learning environment.  The candidate understands the importance of considering young children’s characteristics and needs for development and learning.  </t>
  </si>
  <si>
    <t>Acceptable (1 pt.):  The candidate discusses 3 components of the classroom management plan to effectively create a healthy, respectful, supportive, and challenging learning environment.  The candidate understands the importance of considering young children’s characteristics and needs for development and learning.</t>
  </si>
  <si>
    <t>1. Classroom Environment and Student Demographics
(NAEYC 2a; INTASC 2; CAEP 1.4)</t>
  </si>
  <si>
    <t>2. Introduction of Unit
(NAEYC 5c; INTASC 4; CAEP 1.4, 3.5)</t>
  </si>
  <si>
    <t>3. Factors Influencing Instruction
(NAEYC 1A; INTASC 7; CAEP 1.5)</t>
  </si>
  <si>
    <t>4. Specific Instructional/Collaborative Strategies
(NAEYC 4C; INTASC 8; CAEP 1.5)</t>
  </si>
  <si>
    <t>5. Integration of Technology into Teaching and Learning
(NAEYC 4B; INTASC 6; CAEP 1.2, 1.3, 1.5, 3.5, 4.1)</t>
  </si>
  <si>
    <t>6. Assessments Tables &amp; Analysis of Results
(NAEYC 3A; INTASC 6; CAEP 1.2, 1.3, 1.5, 3.5, 4.1)</t>
  </si>
  <si>
    <t>7. Adaptations for Special Populations
(NAEYC 5C; INTASC 1; CAEP 1.1, 3.5)</t>
  </si>
  <si>
    <t>8. Classroom Management
(NAEYC 1C; INTASC 3; CAEP 1.4, 2.3)</t>
  </si>
  <si>
    <t>9. Recommendations for Improvement
(NAEYC 6D; INTASC 9; CAEP 1.2, 1.5, 3.6)</t>
  </si>
  <si>
    <t>10. Lesson Plan Format
(NAEYC 5A; INTASC 5; CAEP 1.3, 3.5)</t>
  </si>
  <si>
    <t>Technology is used seamlessly to both enhance instruction and actively by students to increase skillsets and the ability to apply skills in context. Great job!</t>
  </si>
  <si>
    <t>Plans for adaptations are appropriate and align with the unique needs of the learners.</t>
  </si>
  <si>
    <t>A great reflection here that demonstrates a genuine desire to learn from others and to perfect your craft. Great job. You are doing wonderful!</t>
  </si>
  <si>
    <t>Very detailed lesson format. Easily allows the reader to follow along and visualize the execution of these plans in the classroom. All resources are available and allow the reader to see the integration of teaching, learning, and assessment. Good job!</t>
  </si>
  <si>
    <t>Very professionally written and executed!</t>
  </si>
  <si>
    <t>No errors.</t>
  </si>
  <si>
    <t>Spring 2022</t>
  </si>
  <si>
    <t>The classroom environment including resources, arrangements, demographics, culture and corresponding needed accommodations are evident throughout.</t>
  </si>
  <si>
    <t>Jacy clearly understands how the standards are meant to guide instruction and learning activities. The documents show the desire to create learning opportunities that are engaging and meaningful to students. Opportunities for assessment and monitoring are also evident throughout.</t>
  </si>
  <si>
    <t>Many factors influencing teaching and learning are provided. Insights surrounding implications for students and instructional choices demonstrate Jacy is prepared to think through barriers and resources to leverage decisions within her control and to maximize learning opportunities for all students.</t>
  </si>
  <si>
    <t>Jacy incorporates numerous instructional strategies appropriate to the various learning styles and needs evident in her classroom. Use of direct instruction in whole group supplemented with group work and independent practice allow for modeling and hands-on engagement allowing for skill mastery.</t>
  </si>
  <si>
    <t>The plan for assessment is thorough and detailed. There are numerous opportunities for assessment and progress monitoring occurring naturally throughout the activities. The graphic summarizes assessments and data present throughout the unit and identifies growth and mastery. Analysis of data demonstrates Jacy is able to make meaning from the data which informs future instruction.</t>
  </si>
  <si>
    <t>Exceptional work. Plans for adaptations are appropriate and align with the unique needs of the learners.</t>
  </si>
  <si>
    <t>Multiple strategies, more than 3, for classroom management are included to increase student engagement in learning and to give all students a voice.</t>
  </si>
  <si>
    <t>Reflections on numerous aspects of teaching and learning demonstrates a genuine desire to learn from others and to perfect your craft. Great job. You are doing wonderful!</t>
  </si>
  <si>
    <t>Detailed and meaningful.</t>
  </si>
  <si>
    <t>Clear and concise description.</t>
  </si>
  <si>
    <t>Great choices. Minion space stick is so cute!</t>
  </si>
  <si>
    <t>Excellent use of technology in a meaningful way.</t>
  </si>
  <si>
    <t>You have some excellent detail for skills and wonderful growth in student learning.</t>
  </si>
  <si>
    <t>ELL and Below addressed in planning.</t>
  </si>
  <si>
    <t>Great reflection and ideas for improvement!</t>
  </si>
  <si>
    <t>Outstanding detail.</t>
  </si>
  <si>
    <t>Detailed.</t>
  </si>
  <si>
    <t>Excellent overview.</t>
  </si>
  <si>
    <t>Strategies are research based and developmentally appropriate.</t>
  </si>
  <si>
    <t>Integrated multiple times.</t>
  </si>
  <si>
    <t>Excellent organization of data.</t>
  </si>
  <si>
    <t>Clearly defined.</t>
  </si>
  <si>
    <t>Excellent summary and reflection of classroom management.</t>
  </si>
  <si>
    <t>Excellent reflection.</t>
  </si>
  <si>
    <t>Very detailed with all components present.</t>
  </si>
  <si>
    <t>Details and connections to the purpose for choices and decisions in the classroom environment demonstrate that Manea understands the importance of considering both the student and the impact of the environment on student behaviors and student learning.</t>
  </si>
  <si>
    <t>Manea clearly understands how the standards are meant to guide instruction and learning activities. Activity overview shows the desire to create learning opportunities that are engaging and meaningful to students. Opportunities for assessment and monitoring are also evident in the overview.</t>
  </si>
  <si>
    <t>A thorough discussion of factors influencing teaching and learning is provided. Insights demonstrate that Manea is prepared to think through barriers to learning and leverage decisions within her control to maximize learning opportunities for all students.</t>
  </si>
  <si>
    <t>Manea incorporates numerous instructional strategies appropriate to the various learning styles and needs evident in her classroom. Use of direct instruction in whole group supplemented with group work and independent practice allow for modeling and hands-on engagement allowing for skill mastery.</t>
  </si>
  <si>
    <t>The plan for assessment is thorough and detailed. There are numerous opportunities for assessment and progress monitoring occurring naturally throughout the activities. The assessment table summarizes the pretest, formative, and summative assessment plans present throughout the unit. The primary data table identifies growth and mastery. Additional data tables are provided to clearly disaggregate data in an effort to identify patterns and variances in learning among subgroups. Analysis of data demonstrates Manea is able to make meaning from the data which informs future instruction.</t>
  </si>
  <si>
    <t>Multiple strategies for classroom management are included to increase student engagement in learning and to give all students a voice. The strategies discussed contribute to a positive classroom environment. Great discussion here. The tickets are a great example of how to extend positive verbal feedback. I love this. Great job.</t>
  </si>
  <si>
    <t>Excellent lesson plans</t>
  </si>
  <si>
    <t>Awesome job.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</si>
</sst>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8"/>
      <name val="MS Sans Serif"/>
    </font>
    <font>
      <sz val="8"/>
      <color indexed="12"/>
      <name val="MS Sans Serif"/>
    </font>
    <font>
      <b/>
      <sz val="8"/>
      <name val="MS Sans Serif"/>
    </font>
    <font>
      <b/>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b/>
      <sz val="6"/>
      <name val="MS Sans Serif"/>
    </font>
  </fonts>
  <fills count="2">
    <fill>
      <patternFill patternType="none"/>
    </fill>
    <fill>
      <patternFill patternType="gray125"/>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applyAlignment="0">
      <alignment vertical="top" wrapText="1"/>
      <protection locked="0"/>
    </xf>
  </cellStyleXfs>
  <cellXfs count="53">
    <xf numFmtId="0" fontId="0" fillId="0" borderId="0" xfId="0" applyAlignment="1">
      <alignment vertical="top"/>
      <protection locked="0"/>
    </xf>
    <xf numFmtId="0" fontId="5" fillId="0" borderId="0" xfId="0" applyFont="1" applyAlignment="1" applyProtection="1">
      <alignment horizontal="center" wrapText="1"/>
      <protection hidden="1"/>
    </xf>
    <xf numFmtId="0" fontId="6" fillId="0" borderId="4" xfId="0" applyFont="1" applyBorder="1" applyAlignment="1" applyProtection="1">
      <alignment horizontal="right" wrapText="1"/>
      <protection hidden="1"/>
    </xf>
    <xf numFmtId="0" fontId="6" fillId="0" borderId="7" xfId="0" applyFont="1" applyBorder="1" applyAlignment="1" applyProtection="1">
      <alignment horizontal="right" wrapText="1"/>
      <protection hidden="1"/>
    </xf>
    <xf numFmtId="0" fontId="4" fillId="0" borderId="0" xfId="0" applyFont="1" applyAlignment="1" applyProtection="1">
      <alignment vertical="top"/>
      <protection hidden="1"/>
    </xf>
    <xf numFmtId="0" fontId="5" fillId="0" borderId="4" xfId="0" applyFont="1" applyBorder="1" applyAlignment="1" applyProtection="1">
      <alignment horizontal="left" wrapText="1"/>
      <protection hidden="1"/>
    </xf>
    <xf numFmtId="0" fontId="5" fillId="0" borderId="6" xfId="0" applyFont="1" applyBorder="1" applyAlignment="1" applyProtection="1">
      <alignment horizontal="right" wrapText="1"/>
      <protection hidden="1"/>
    </xf>
    <xf numFmtId="10" fontId="5" fillId="0" borderId="1" xfId="0" applyNumberFormat="1" applyFont="1" applyBorder="1" applyAlignment="1" applyProtection="1">
      <alignment horizontal="right" wrapText="1"/>
      <protection hidden="1"/>
    </xf>
    <xf numFmtId="0" fontId="6" fillId="0" borderId="9" xfId="0" applyFont="1" applyBorder="1" applyAlignment="1" applyProtection="1">
      <alignment horizontal="center" wrapText="1"/>
      <protection hidden="1"/>
    </xf>
    <xf numFmtId="0" fontId="5" fillId="0" borderId="9" xfId="0" applyFont="1" applyBorder="1" applyAlignment="1" applyProtection="1">
      <alignment horizontal="left" wrapText="1"/>
      <protection hidden="1"/>
    </xf>
    <xf numFmtId="2" fontId="6" fillId="0" borderId="4" xfId="0" applyNumberFormat="1" applyFont="1" applyBorder="1" applyAlignment="1" applyProtection="1">
      <alignment horizontal="center" wrapText="1"/>
      <protection hidden="1"/>
    </xf>
    <xf numFmtId="0" fontId="7" fillId="0" borderId="4" xfId="0" applyFont="1" applyBorder="1" applyAlignment="1" applyProtection="1">
      <alignment horizontal="left" wrapText="1"/>
      <protection hidden="1"/>
    </xf>
    <xf numFmtId="0" fontId="5" fillId="0" borderId="4" xfId="0" applyFont="1" applyBorder="1" applyAlignment="1" applyProtection="1">
      <alignment horizontal="right" wrapText="1"/>
      <protection hidden="1"/>
    </xf>
    <xf numFmtId="10" fontId="5" fillId="0" borderId="4" xfId="0" applyNumberFormat="1" applyFont="1" applyBorder="1" applyAlignment="1" applyProtection="1">
      <alignment horizontal="right" wrapText="1"/>
      <protection hidden="1"/>
    </xf>
    <xf numFmtId="0" fontId="7" fillId="0" borderId="0" xfId="0" applyFont="1" applyAlignment="1" applyProtection="1">
      <alignment horizontal="left" wrapText="1"/>
      <protection hidden="1"/>
    </xf>
    <xf numFmtId="0" fontId="5" fillId="0" borderId="0" xfId="0" applyFont="1" applyAlignment="1" applyProtection="1">
      <alignment horizontal="right" wrapText="1"/>
      <protection hidden="1"/>
    </xf>
    <xf numFmtId="10" fontId="5" fillId="0" borderId="0" xfId="0" applyNumberFormat="1" applyFont="1" applyAlignment="1" applyProtection="1">
      <alignment horizontal="right" wrapText="1"/>
      <protection hidden="1"/>
    </xf>
    <xf numFmtId="0" fontId="5" fillId="0" borderId="10" xfId="0" applyFont="1" applyBorder="1" applyAlignment="1" applyProtection="1">
      <alignment horizontal="right" wrapText="1"/>
      <protection hidden="1"/>
    </xf>
    <xf numFmtId="0" fontId="6" fillId="0" borderId="4" xfId="0" applyFont="1" applyBorder="1" applyAlignment="1" applyProtection="1">
      <alignment horizontal="center" wrapText="1"/>
      <protection hidden="1"/>
    </xf>
    <xf numFmtId="2" fontId="6" fillId="0" borderId="8" xfId="0" applyNumberFormat="1" applyFont="1" applyBorder="1" applyAlignment="1" applyProtection="1">
      <alignment horizontal="center" wrapText="1"/>
      <protection hidden="1"/>
    </xf>
    <xf numFmtId="0" fontId="7" fillId="0" borderId="3" xfId="0" applyFont="1" applyBorder="1" applyAlignment="1" applyProtection="1">
      <alignment horizontal="left" wrapText="1"/>
      <protection hidden="1"/>
    </xf>
    <xf numFmtId="0" fontId="5" fillId="0" borderId="1" xfId="0" applyFont="1" applyBorder="1" applyAlignment="1" applyProtection="1">
      <alignment horizontal="left" wrapText="1"/>
      <protection hidden="1"/>
    </xf>
    <xf numFmtId="0" fontId="5" fillId="0" borderId="11" xfId="0" applyFont="1" applyBorder="1" applyAlignment="1" applyProtection="1">
      <alignment horizontal="right" wrapText="1"/>
      <protection hidden="1"/>
    </xf>
    <xf numFmtId="0" fontId="6" fillId="0" borderId="2" xfId="0" applyFont="1" applyBorder="1" applyAlignment="1" applyProtection="1">
      <alignment horizontal="center" wrapText="1"/>
      <protection hidden="1"/>
    </xf>
    <xf numFmtId="0" fontId="7" fillId="0" borderId="1" xfId="0" applyFont="1" applyBorder="1" applyAlignment="1" applyProtection="1">
      <alignment horizontal="left" wrapText="1"/>
      <protection hidden="1"/>
    </xf>
    <xf numFmtId="2" fontId="3" fillId="0" borderId="4" xfId="0" applyNumberFormat="1" applyFont="1" applyBorder="1" applyAlignment="1" applyProtection="1">
      <alignment horizontal="center" vertical="top"/>
      <protection hidden="1"/>
    </xf>
    <xf numFmtId="0" fontId="2" fillId="0" borderId="0" xfId="0" applyFont="1" applyAlignment="1" applyProtection="1">
      <alignment horizontal="left" wrapText="1"/>
      <protection hidden="1"/>
    </xf>
    <xf numFmtId="0" fontId="0" fillId="0" borderId="0" xfId="0" applyAlignment="1" applyProtection="1">
      <alignment horizontal="left" vertical="top" wrapText="1"/>
      <protection hidden="1"/>
    </xf>
    <xf numFmtId="0" fontId="0" fillId="0" borderId="0" xfId="0" applyAlignment="1" applyProtection="1">
      <alignment horizontal="center" vertical="top" wrapText="1"/>
      <protection hidden="1"/>
    </xf>
    <xf numFmtId="49" fontId="2" fillId="0" borderId="0" xfId="0" applyNumberFormat="1" applyFont="1" applyAlignment="1" applyProtection="1">
      <alignment horizontal="center" wrapText="1"/>
      <protection hidden="1"/>
    </xf>
    <xf numFmtId="0" fontId="2" fillId="0" borderId="0" xfId="0" applyFont="1" applyAlignment="1" applyProtection="1">
      <alignment horizontal="center" wrapText="1"/>
      <protection hidden="1"/>
    </xf>
    <xf numFmtId="2" fontId="2" fillId="0" borderId="0" xfId="0" applyNumberFormat="1" applyFont="1" applyAlignment="1" applyProtection="1">
      <alignment horizontal="center" vertical="top" wrapText="1"/>
      <protection hidden="1"/>
    </xf>
    <xf numFmtId="0" fontId="0" fillId="0" borderId="0" xfId="0" applyAlignment="1">
      <alignment horizontal="left" vertical="top"/>
      <protection locked="0"/>
    </xf>
    <xf numFmtId="0" fontId="0" fillId="0" borderId="0" xfId="0" applyAlignment="1">
      <alignment horizontal="right" vertical="top"/>
      <protection locked="0"/>
    </xf>
    <xf numFmtId="0" fontId="5" fillId="0" borderId="12" xfId="0" applyFont="1" applyBorder="1" applyAlignment="1" applyProtection="1">
      <alignment horizontal="left" wrapText="1"/>
      <protection hidden="1"/>
    </xf>
    <xf numFmtId="0" fontId="5" fillId="0" borderId="1" xfId="0" applyFont="1" applyBorder="1" applyAlignment="1" applyProtection="1">
      <alignment horizontal="left" vertical="center" wrapText="1"/>
      <protection hidden="1"/>
    </xf>
    <xf numFmtId="0" fontId="5" fillId="0" borderId="12" xfId="0" applyFont="1" applyBorder="1" applyAlignment="1" applyProtection="1">
      <alignment horizontal="left" vertical="center" wrapText="1"/>
      <protection hidden="1"/>
    </xf>
    <xf numFmtId="0" fontId="2" fillId="0" borderId="0" xfId="0" applyFont="1" applyAlignment="1">
      <alignment horizontal="left" vertical="center"/>
      <protection locked="0"/>
    </xf>
    <xf numFmtId="49" fontId="2" fillId="0" borderId="0" xfId="0" applyNumberFormat="1" applyFont="1" applyAlignment="1">
      <alignment horizontal="left" vertical="center"/>
      <protection locked="0"/>
    </xf>
    <xf numFmtId="0" fontId="2" fillId="0" borderId="0" xfId="0" applyFont="1" applyAlignment="1" applyProtection="1">
      <alignment horizontal="center" vertical="top" wrapText="1"/>
      <protection hidden="1"/>
    </xf>
    <xf numFmtId="49" fontId="8" fillId="0" borderId="0" xfId="0" applyNumberFormat="1" applyFont="1" applyAlignment="1" applyProtection="1">
      <alignment horizontal="center" wrapText="1"/>
      <protection hidden="1"/>
    </xf>
    <xf numFmtId="0" fontId="8" fillId="0" borderId="0" xfId="0" applyFont="1" applyAlignment="1" applyProtection="1">
      <alignment horizontal="center" wrapText="1"/>
      <protection hidden="1"/>
    </xf>
    <xf numFmtId="22" fontId="1" fillId="0" borderId="0" xfId="0" applyNumberFormat="1" applyFont="1" applyAlignment="1">
      <alignment horizontal="left" vertical="top"/>
      <protection locked="0"/>
    </xf>
    <xf numFmtId="22" fontId="0" fillId="0" borderId="0" xfId="0" applyNumberFormat="1" applyAlignment="1">
      <alignment vertical="top"/>
      <protection locked="0"/>
    </xf>
    <xf numFmtId="0" fontId="3" fillId="0" borderId="14" xfId="0" applyFont="1" applyBorder="1" applyAlignment="1" applyProtection="1">
      <alignment horizontal="left" vertical="top"/>
      <protection hidden="1"/>
    </xf>
    <xf numFmtId="0" fontId="3" fillId="0" borderId="15" xfId="0" applyFont="1" applyBorder="1" applyAlignment="1" applyProtection="1">
      <alignment horizontal="left" vertical="top"/>
      <protection hidden="1"/>
    </xf>
    <xf numFmtId="0" fontId="3" fillId="0" borderId="12" xfId="0" applyFont="1" applyBorder="1" applyAlignment="1" applyProtection="1">
      <alignment horizontal="left" vertical="top"/>
      <protection hidden="1"/>
    </xf>
    <xf numFmtId="0" fontId="6" fillId="0" borderId="2" xfId="0" applyFont="1" applyBorder="1" applyAlignment="1">
      <alignment horizontal="left" vertical="top" wrapText="1"/>
      <protection locked="0"/>
    </xf>
    <xf numFmtId="0" fontId="6" fillId="0" borderId="3" xfId="0" applyFont="1" applyBorder="1" applyAlignment="1">
      <alignment horizontal="left" vertical="top" wrapText="1"/>
      <protection locked="0"/>
    </xf>
    <xf numFmtId="0" fontId="6" fillId="0" borderId="5" xfId="0" applyFont="1" applyBorder="1" applyAlignment="1" applyProtection="1">
      <alignment horizontal="left" vertical="top" wrapText="1"/>
      <protection hidden="1"/>
    </xf>
    <xf numFmtId="0" fontId="0" fillId="0" borderId="3" xfId="0" applyBorder="1" applyAlignment="1" applyProtection="1">
      <alignment vertical="top" wrapText="1"/>
      <protection hidden="1"/>
    </xf>
    <xf numFmtId="0" fontId="6" fillId="0" borderId="13" xfId="0" applyFont="1" applyBorder="1" applyAlignment="1" applyProtection="1">
      <alignment vertical="top" wrapText="1"/>
      <protection hidden="1"/>
    </xf>
    <xf numFmtId="0" fontId="0" fillId="0" borderId="8" xfId="0" applyBorder="1" applyAlignment="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8"/>
  <sheetViews>
    <sheetView tabSelected="1" view="pageLayout" topLeftCell="A2" zoomScaleNormal="100" workbookViewId="0">
      <selection activeCell="B4" sqref="B4"/>
    </sheetView>
  </sheetViews>
  <sheetFormatPr defaultRowHeight="15" x14ac:dyDescent="0.15"/>
  <cols>
    <col min="1" max="1" width="22.6640625" style="4" customWidth="1"/>
    <col min="2" max="2" width="80.83203125" style="4" customWidth="1"/>
    <col min="3" max="3" width="7.1640625" style="4" bestFit="1" customWidth="1"/>
    <col min="4" max="4" width="9.83203125" style="4" customWidth="1"/>
    <col min="5" max="5" width="3.83203125" style="4" customWidth="1"/>
    <col min="6" max="16384" width="9.33203125" style="4"/>
  </cols>
  <sheetData>
    <row r="1" spans="1:4" hidden="1" x14ac:dyDescent="0.15"/>
    <row r="2" spans="1:4" ht="15" customHeight="1" x14ac:dyDescent="0.25">
      <c r="A2" s="1"/>
      <c r="B2" s="1"/>
      <c r="C2" s="2" t="s">
        <v>5</v>
      </c>
      <c r="D2" s="3" t="s">
        <v>6</v>
      </c>
    </row>
    <row r="3" spans="1:4" ht="45" x14ac:dyDescent="0.25">
      <c r="A3" s="47" t="s">
        <v>70</v>
      </c>
      <c r="B3" s="34" t="s">
        <v>7</v>
      </c>
      <c r="C3" s="6">
        <f>IFERROR(COUNTIF(Textual!$F$2:$F$491,2),"")</f>
        <v>6</v>
      </c>
      <c r="D3" s="7">
        <f>IFERROR(C3/$C$6,"")</f>
        <v>1</v>
      </c>
    </row>
    <row r="4" spans="1:4" ht="45" x14ac:dyDescent="0.25">
      <c r="A4" s="48"/>
      <c r="B4" s="36" t="s">
        <v>8</v>
      </c>
      <c r="C4" s="6">
        <f>IFERROR(COUNTIF(Textual!$F$2:$F$491,1),"")</f>
        <v>0</v>
      </c>
      <c r="D4" s="7">
        <f t="shared" ref="D4:D5" si="0">IFERROR(C4/$C$6,"")</f>
        <v>0</v>
      </c>
    </row>
    <row r="5" spans="1:4" ht="30" x14ac:dyDescent="0.25">
      <c r="A5" s="8" t="s">
        <v>3</v>
      </c>
      <c r="B5" s="9" t="s">
        <v>9</v>
      </c>
      <c r="C5" s="6">
        <f>IFERROR(COUNTIF(Textual!$F$2:$F$491,0),"")</f>
        <v>0</v>
      </c>
      <c r="D5" s="7">
        <f t="shared" si="0"/>
        <v>0</v>
      </c>
    </row>
    <row r="6" spans="1:4" x14ac:dyDescent="0.25">
      <c r="A6" s="10">
        <f>SUM(C3*2+C4*1+C5*0)/C6</f>
        <v>2</v>
      </c>
      <c r="B6" s="11" t="s">
        <v>10</v>
      </c>
      <c r="C6" s="12">
        <f>SUM(C3:C5)</f>
        <v>6</v>
      </c>
      <c r="D6" s="13">
        <f>SUM(D3:D5)</f>
        <v>1</v>
      </c>
    </row>
    <row r="7" spans="1:4" x14ac:dyDescent="0.25">
      <c r="A7" s="1"/>
      <c r="B7" s="14"/>
      <c r="C7" s="15"/>
      <c r="D7" s="16"/>
    </row>
    <row r="8" spans="1:4" ht="90.75" customHeight="1" x14ac:dyDescent="0.25">
      <c r="A8" s="51" t="s">
        <v>71</v>
      </c>
      <c r="B8" s="5" t="s">
        <v>64</v>
      </c>
      <c r="C8" s="17">
        <f>IFERROR(COUNTIF(Textual!$H$2:$H$491,2),"")</f>
        <v>6</v>
      </c>
      <c r="D8" s="7">
        <f>IFERROR(C8/$C$11,"")</f>
        <v>1</v>
      </c>
    </row>
    <row r="9" spans="1:4" ht="90" x14ac:dyDescent="0.25">
      <c r="A9" s="52"/>
      <c r="B9" s="5" t="s">
        <v>65</v>
      </c>
      <c r="C9" s="17">
        <f>IFERROR(COUNTIF(Textual!$H$2:$H$491,1),"")</f>
        <v>0</v>
      </c>
      <c r="D9" s="7">
        <f t="shared" ref="D9:D10" si="1">IFERROR(C9/$C$11,"")</f>
        <v>0</v>
      </c>
    </row>
    <row r="10" spans="1:4" ht="90" x14ac:dyDescent="0.25">
      <c r="A10" s="18" t="s">
        <v>3</v>
      </c>
      <c r="B10" s="5" t="s">
        <v>66</v>
      </c>
      <c r="C10" s="17">
        <f>IFERROR(COUNTIF(Textual!$H$2:$H$491,0),"")</f>
        <v>0</v>
      </c>
      <c r="D10" s="7">
        <f t="shared" si="1"/>
        <v>0</v>
      </c>
    </row>
    <row r="11" spans="1:4" x14ac:dyDescent="0.25">
      <c r="A11" s="19">
        <f>SUM(C8*2+C9*1+C10*0)/C11</f>
        <v>2</v>
      </c>
      <c r="B11" s="20" t="s">
        <v>10</v>
      </c>
      <c r="C11" s="12">
        <f>SUM(C8:C10)</f>
        <v>6</v>
      </c>
      <c r="D11" s="13">
        <f>SUM(D8:D10)</f>
        <v>1</v>
      </c>
    </row>
    <row r="12" spans="1:4" x14ac:dyDescent="0.25">
      <c r="A12" s="1"/>
      <c r="B12" s="14"/>
      <c r="C12" s="15"/>
      <c r="D12" s="16"/>
    </row>
    <row r="13" spans="1:4" ht="45" x14ac:dyDescent="0.25">
      <c r="A13" s="49" t="s">
        <v>72</v>
      </c>
      <c r="B13" s="21" t="s">
        <v>11</v>
      </c>
      <c r="C13" s="22">
        <f>IFERROR(COUNTIF(Textual!$J$2:$J$491,2),"")</f>
        <v>6</v>
      </c>
      <c r="D13" s="7">
        <f>IFERROR(C13/$C$16,"")</f>
        <v>1</v>
      </c>
    </row>
    <row r="14" spans="1:4" ht="45" x14ac:dyDescent="0.25">
      <c r="A14" s="50"/>
      <c r="B14" s="21" t="s">
        <v>12</v>
      </c>
      <c r="C14" s="22">
        <f>IFERROR(COUNTIF(Textual!$J$2:$J$491,1),"")</f>
        <v>0</v>
      </c>
      <c r="D14" s="7">
        <f t="shared" ref="D14:D15" si="2">IFERROR(C14/$C$16,"")</f>
        <v>0</v>
      </c>
    </row>
    <row r="15" spans="1:4" ht="45" x14ac:dyDescent="0.25">
      <c r="A15" s="23" t="s">
        <v>3</v>
      </c>
      <c r="B15" s="21" t="s">
        <v>13</v>
      </c>
      <c r="C15" s="22">
        <f>IFERROR(COUNTIF(Textual!$J$2:$J$491,0),"")</f>
        <v>0</v>
      </c>
      <c r="D15" s="7">
        <f t="shared" si="2"/>
        <v>0</v>
      </c>
    </row>
    <row r="16" spans="1:4" x14ac:dyDescent="0.25">
      <c r="A16" s="10">
        <f>SUM(C13*2+C14*1+C15*0)/C16</f>
        <v>2</v>
      </c>
      <c r="B16" s="24" t="s">
        <v>10</v>
      </c>
      <c r="C16" s="12">
        <f>SUM(C13:C15)</f>
        <v>6</v>
      </c>
      <c r="D16" s="13">
        <f>SUM(D13:D15)</f>
        <v>1</v>
      </c>
    </row>
    <row r="17" spans="1:4" x14ac:dyDescent="0.25">
      <c r="A17" s="1"/>
      <c r="B17" s="14"/>
      <c r="C17" s="15"/>
      <c r="D17" s="16"/>
    </row>
    <row r="18" spans="1:4" ht="37.5" customHeight="1" x14ac:dyDescent="0.25">
      <c r="A18" s="49" t="s">
        <v>73</v>
      </c>
      <c r="B18" s="35" t="s">
        <v>14</v>
      </c>
      <c r="C18" s="22">
        <f>IFERROR(COUNTIF(Textual!$L$2:$L$491,2),"")</f>
        <v>6</v>
      </c>
      <c r="D18" s="7">
        <f>IFERROR(C18/$C$21,"")</f>
        <v>1</v>
      </c>
    </row>
    <row r="19" spans="1:4" ht="39" customHeight="1" x14ac:dyDescent="0.25">
      <c r="A19" s="50"/>
      <c r="B19" s="35" t="s">
        <v>15</v>
      </c>
      <c r="C19" s="22">
        <f>IFERROR(COUNTIF(Textual!$L$2:$L$491,1),"")</f>
        <v>0</v>
      </c>
      <c r="D19" s="7">
        <f t="shared" ref="D19:D20" si="3">IFERROR(C19/$C$21,"")</f>
        <v>0</v>
      </c>
    </row>
    <row r="20" spans="1:4" ht="30" x14ac:dyDescent="0.25">
      <c r="A20" s="23" t="s">
        <v>3</v>
      </c>
      <c r="B20" s="21" t="s">
        <v>16</v>
      </c>
      <c r="C20" s="22">
        <f>IFERROR(COUNTIF(Textual!$L$2:$L$491,0),"")</f>
        <v>0</v>
      </c>
      <c r="D20" s="7">
        <f t="shared" si="3"/>
        <v>0</v>
      </c>
    </row>
    <row r="21" spans="1:4" x14ac:dyDescent="0.25">
      <c r="A21" s="10">
        <f>SUM(C18*2+C19*1+C20*0)/C21</f>
        <v>2</v>
      </c>
      <c r="B21" s="24" t="s">
        <v>10</v>
      </c>
      <c r="C21" s="12">
        <f>SUM(C18:C20)</f>
        <v>6</v>
      </c>
      <c r="D21" s="13">
        <f>SUM(D18:D20)</f>
        <v>1</v>
      </c>
    </row>
    <row r="22" spans="1:4" ht="15" customHeight="1" x14ac:dyDescent="0.25">
      <c r="A22" s="1"/>
      <c r="B22" s="1"/>
      <c r="C22" s="2" t="s">
        <v>5</v>
      </c>
      <c r="D22" s="3" t="s">
        <v>6</v>
      </c>
    </row>
    <row r="23" spans="1:4" ht="57" customHeight="1" x14ac:dyDescent="0.25">
      <c r="A23" s="49" t="s">
        <v>74</v>
      </c>
      <c r="B23" s="35" t="s">
        <v>17</v>
      </c>
      <c r="C23" s="6">
        <f>IFERROR(COUNTIF(Textual!$N$2:$N$491,2),"")</f>
        <v>6</v>
      </c>
      <c r="D23" s="7">
        <f>IFERROR(C23/$C$26,"")</f>
        <v>1</v>
      </c>
    </row>
    <row r="24" spans="1:4" ht="54.75" customHeight="1" x14ac:dyDescent="0.25">
      <c r="A24" s="50"/>
      <c r="B24" s="35" t="s">
        <v>18</v>
      </c>
      <c r="C24" s="6">
        <f>IFERROR(COUNTIF(Textual!$N$2:$N$491,1),"")</f>
        <v>0</v>
      </c>
      <c r="D24" s="7">
        <f t="shared" ref="D24:D25" si="4">IFERROR(C24/$C$26,"")</f>
        <v>0</v>
      </c>
    </row>
    <row r="25" spans="1:4" ht="30" x14ac:dyDescent="0.25">
      <c r="A25" s="23" t="s">
        <v>3</v>
      </c>
      <c r="B25" s="21" t="s">
        <v>19</v>
      </c>
      <c r="C25" s="6">
        <f>IFERROR(COUNTIF(Textual!$N$2:$N$491,0),"")</f>
        <v>0</v>
      </c>
      <c r="D25" s="7">
        <f t="shared" si="4"/>
        <v>0</v>
      </c>
    </row>
    <row r="26" spans="1:4" x14ac:dyDescent="0.25">
      <c r="A26" s="10">
        <f>SUM(C23*2+C24*1+C25*0)/C26</f>
        <v>2</v>
      </c>
      <c r="B26" s="24" t="s">
        <v>10</v>
      </c>
      <c r="C26" s="12">
        <f>SUM(C23:C25)</f>
        <v>6</v>
      </c>
      <c r="D26" s="13">
        <f>SUM(D23:D25)</f>
        <v>1</v>
      </c>
    </row>
    <row r="27" spans="1:4" x14ac:dyDescent="0.25">
      <c r="A27" s="1"/>
      <c r="B27" s="14"/>
      <c r="C27" s="15"/>
      <c r="D27" s="16"/>
    </row>
    <row r="28" spans="1:4" ht="120" x14ac:dyDescent="0.25">
      <c r="A28" s="49" t="s">
        <v>75</v>
      </c>
      <c r="B28" s="21" t="s">
        <v>30</v>
      </c>
      <c r="C28" s="22">
        <f>IFERROR(COUNTIF(Textual!$P$2:$P$491,2),"")</f>
        <v>6</v>
      </c>
      <c r="D28" s="7">
        <f>IFERROR(C28/$C$31,"")</f>
        <v>1</v>
      </c>
    </row>
    <row r="29" spans="1:4" ht="120" x14ac:dyDescent="0.25">
      <c r="A29" s="50"/>
      <c r="B29" s="35" t="s">
        <v>31</v>
      </c>
      <c r="C29" s="22">
        <f>IFERROR(COUNTIF(Textual!$P$2:$P$491,1),"")</f>
        <v>0</v>
      </c>
      <c r="D29" s="7">
        <f t="shared" ref="D29:D30" si="5">IFERROR(C29/$C$31,"")</f>
        <v>0</v>
      </c>
    </row>
    <row r="30" spans="1:4" ht="105" x14ac:dyDescent="0.25">
      <c r="A30" s="23" t="s">
        <v>3</v>
      </c>
      <c r="B30" s="21" t="s">
        <v>67</v>
      </c>
      <c r="C30" s="22">
        <f>IFERROR(COUNTIF(Textual!$P$2:$P$491,0),"")</f>
        <v>0</v>
      </c>
      <c r="D30" s="7">
        <f t="shared" si="5"/>
        <v>0</v>
      </c>
    </row>
    <row r="31" spans="1:4" x14ac:dyDescent="0.25">
      <c r="A31" s="10">
        <f>SUM(C28*2+C29*1+C30*0)/C31</f>
        <v>2</v>
      </c>
      <c r="B31" s="24" t="s">
        <v>10</v>
      </c>
      <c r="C31" s="12">
        <f>SUM(C28:C30)</f>
        <v>6</v>
      </c>
      <c r="D31" s="13">
        <f>SUM(D28:D30)</f>
        <v>1</v>
      </c>
    </row>
    <row r="32" spans="1:4" x14ac:dyDescent="0.25">
      <c r="A32" s="1"/>
      <c r="B32" s="14"/>
      <c r="C32" s="15"/>
      <c r="D32" s="16"/>
    </row>
    <row r="33" spans="1:4" ht="45" x14ac:dyDescent="0.25">
      <c r="A33" s="49" t="s">
        <v>76</v>
      </c>
      <c r="B33" s="21" t="s">
        <v>20</v>
      </c>
      <c r="C33" s="22">
        <f>IFERROR(COUNTIF(Textual!$R$2:$R$491,2),"")</f>
        <v>6</v>
      </c>
      <c r="D33" s="7">
        <f>IFERROR(C33/$C$36,"")</f>
        <v>1</v>
      </c>
    </row>
    <row r="34" spans="1:4" ht="45" x14ac:dyDescent="0.25">
      <c r="A34" s="50"/>
      <c r="B34" s="21" t="s">
        <v>21</v>
      </c>
      <c r="C34" s="6">
        <f>IFERROR(COUNTIF(Textual!$R$6:$R$6,1),"")</f>
        <v>0</v>
      </c>
      <c r="D34" s="7">
        <f t="shared" ref="D34:D35" si="6">IFERROR(C34/$C$36,"")</f>
        <v>0</v>
      </c>
    </row>
    <row r="35" spans="1:4" ht="45" x14ac:dyDescent="0.25">
      <c r="A35" s="23" t="s">
        <v>3</v>
      </c>
      <c r="B35" s="21" t="s">
        <v>22</v>
      </c>
      <c r="C35" s="6">
        <f>IFERROR(COUNTIF(Textual!$R$6:$R$6,0),"")</f>
        <v>0</v>
      </c>
      <c r="D35" s="7">
        <f t="shared" si="6"/>
        <v>0</v>
      </c>
    </row>
    <row r="36" spans="1:4" x14ac:dyDescent="0.25">
      <c r="A36" s="10">
        <f>SUM(C33*2+C34*1+C35*0)/C36</f>
        <v>2</v>
      </c>
      <c r="B36" s="24" t="s">
        <v>10</v>
      </c>
      <c r="C36" s="12">
        <f>SUM(C33:C35)</f>
        <v>6</v>
      </c>
      <c r="D36" s="13">
        <f>SUM(D33:D35)</f>
        <v>1</v>
      </c>
    </row>
    <row r="37" spans="1:4" x14ac:dyDescent="0.25">
      <c r="A37" s="1"/>
      <c r="B37" s="14"/>
      <c r="C37" s="15"/>
      <c r="D37" s="16"/>
    </row>
    <row r="38" spans="1:4" ht="75" x14ac:dyDescent="0.25">
      <c r="A38" s="49" t="s">
        <v>77</v>
      </c>
      <c r="B38" s="21" t="s">
        <v>68</v>
      </c>
      <c r="C38" s="22">
        <f>IFERROR(COUNTIF(Textual!$T$2:$T$491,2),"")</f>
        <v>5</v>
      </c>
      <c r="D38" s="7">
        <f>IFERROR(C38/$C$41,"")</f>
        <v>0.83333333333333337</v>
      </c>
    </row>
    <row r="39" spans="1:4" ht="75" x14ac:dyDescent="0.25">
      <c r="A39" s="50"/>
      <c r="B39" s="21" t="s">
        <v>69</v>
      </c>
      <c r="C39" s="22">
        <f>IFERROR(COUNTIF(Textual!$T$2:$T$491,1),"")</f>
        <v>1</v>
      </c>
      <c r="D39" s="7">
        <f t="shared" ref="D39:D40" si="7">IFERROR(C39/$C$41,"")</f>
        <v>0.16666666666666666</v>
      </c>
    </row>
    <row r="40" spans="1:4" ht="60" x14ac:dyDescent="0.25">
      <c r="A40" s="23" t="s">
        <v>3</v>
      </c>
      <c r="B40" s="21" t="s">
        <v>23</v>
      </c>
      <c r="C40" s="22">
        <f>IFERROR(COUNTIF(Textual!$T$2:$T$491,0),"")</f>
        <v>0</v>
      </c>
      <c r="D40" s="7">
        <f t="shared" si="7"/>
        <v>0</v>
      </c>
    </row>
    <row r="41" spans="1:4" x14ac:dyDescent="0.25">
      <c r="A41" s="10">
        <f>SUM(C38*2+C39*1+C40*0)/C41</f>
        <v>1.8333333333333333</v>
      </c>
      <c r="B41" s="24" t="s">
        <v>10</v>
      </c>
      <c r="C41" s="12">
        <f>SUM(C38:C40)</f>
        <v>6</v>
      </c>
      <c r="D41" s="13">
        <f>SUM(D38:D40)</f>
        <v>1</v>
      </c>
    </row>
    <row r="42" spans="1:4" ht="15" customHeight="1" x14ac:dyDescent="0.25">
      <c r="A42" s="1"/>
      <c r="B42" s="1"/>
      <c r="C42" s="2" t="s">
        <v>5</v>
      </c>
      <c r="D42" s="3" t="s">
        <v>6</v>
      </c>
    </row>
    <row r="43" spans="1:4" ht="60" x14ac:dyDescent="0.25">
      <c r="A43" s="49" t="s">
        <v>78</v>
      </c>
      <c r="B43" s="21" t="s">
        <v>24</v>
      </c>
      <c r="C43" s="6">
        <f>IFERROR(COUNTIF(Textual!$V$2:$V$491,2),"")</f>
        <v>6</v>
      </c>
      <c r="D43" s="7">
        <f>IFERROR(C43/$C$46,"")</f>
        <v>1</v>
      </c>
    </row>
    <row r="44" spans="1:4" ht="60" x14ac:dyDescent="0.25">
      <c r="A44" s="50"/>
      <c r="B44" s="21" t="s">
        <v>25</v>
      </c>
      <c r="C44" s="6">
        <f>IFERROR(COUNTIF(Textual!$V$2:$V$491,1),"")</f>
        <v>0</v>
      </c>
      <c r="D44" s="7">
        <f t="shared" ref="D44:D45" si="8">IFERROR(C44/$C$46,"")</f>
        <v>0</v>
      </c>
    </row>
    <row r="45" spans="1:4" ht="45" x14ac:dyDescent="0.25">
      <c r="A45" s="23" t="s">
        <v>3</v>
      </c>
      <c r="B45" s="21" t="s">
        <v>26</v>
      </c>
      <c r="C45" s="6">
        <f>IFERROR(COUNTIF(Textual!$V$2:$V$491,0),"")</f>
        <v>0</v>
      </c>
      <c r="D45" s="7">
        <f t="shared" si="8"/>
        <v>0</v>
      </c>
    </row>
    <row r="46" spans="1:4" x14ac:dyDescent="0.25">
      <c r="A46" s="10">
        <f>SUM(C43*2+C44*1+C45*0)/C46</f>
        <v>2</v>
      </c>
      <c r="B46" s="24" t="s">
        <v>10</v>
      </c>
      <c r="C46" s="12">
        <f>SUM(C43:C45)</f>
        <v>6</v>
      </c>
      <c r="D46" s="13">
        <f>SUM(D43:D45)</f>
        <v>1</v>
      </c>
    </row>
    <row r="47" spans="1:4" x14ac:dyDescent="0.25">
      <c r="A47" s="1"/>
      <c r="B47" s="14"/>
      <c r="C47" s="15"/>
      <c r="D47" s="16"/>
    </row>
    <row r="48" spans="1:4" ht="105" x14ac:dyDescent="0.25">
      <c r="A48" s="49" t="s">
        <v>79</v>
      </c>
      <c r="B48" s="21" t="s">
        <v>32</v>
      </c>
      <c r="C48" s="22">
        <f>IFERROR(COUNTIF(Textual!$X$2:$X$491,2),"")</f>
        <v>6</v>
      </c>
      <c r="D48" s="7">
        <f>IFERROR(C48/$C$51,"")</f>
        <v>1</v>
      </c>
    </row>
    <row r="49" spans="1:4" ht="90" x14ac:dyDescent="0.25">
      <c r="A49" s="50"/>
      <c r="B49" s="21" t="s">
        <v>33</v>
      </c>
      <c r="C49" s="22">
        <f>IFERROR(COUNTIF(Textual!$X$2:$X$491,1),"")</f>
        <v>0</v>
      </c>
      <c r="D49" s="7">
        <f t="shared" ref="D49:D50" si="9">IFERROR(C49/$C$51,"")</f>
        <v>0</v>
      </c>
    </row>
    <row r="50" spans="1:4" ht="90" x14ac:dyDescent="0.25">
      <c r="A50" s="23" t="s">
        <v>3</v>
      </c>
      <c r="B50" s="21" t="s">
        <v>34</v>
      </c>
      <c r="C50" s="22">
        <f>IFERROR(COUNTIF(Textual!$X$2:$X$491,0),"")</f>
        <v>0</v>
      </c>
      <c r="D50" s="7">
        <f t="shared" si="9"/>
        <v>0</v>
      </c>
    </row>
    <row r="51" spans="1:4" x14ac:dyDescent="0.25">
      <c r="A51" s="10">
        <f>SUM(C48*2+C49*1+C50*0)/C51</f>
        <v>2</v>
      </c>
      <c r="B51" s="24" t="s">
        <v>10</v>
      </c>
      <c r="C51" s="12">
        <f>SUM(C48:C50)</f>
        <v>6</v>
      </c>
      <c r="D51" s="13">
        <f>SUM(D48:D50)</f>
        <v>1</v>
      </c>
    </row>
    <row r="52" spans="1:4" x14ac:dyDescent="0.25">
      <c r="A52" s="1"/>
      <c r="B52" s="14"/>
      <c r="C52" s="15"/>
      <c r="D52" s="16"/>
    </row>
    <row r="53" spans="1:4" ht="30" x14ac:dyDescent="0.25">
      <c r="A53" s="49" t="s">
        <v>0</v>
      </c>
      <c r="B53" s="21" t="s">
        <v>27</v>
      </c>
      <c r="C53" s="22">
        <f>IFERROR(COUNTIF(Textual!$Z$2:$Z$491,2),"")</f>
        <v>6</v>
      </c>
      <c r="D53" s="7">
        <f>IFERROR(C53/$C$56,"")</f>
        <v>1</v>
      </c>
    </row>
    <row r="54" spans="1:4" ht="30" x14ac:dyDescent="0.25">
      <c r="A54" s="50"/>
      <c r="B54" s="21" t="s">
        <v>28</v>
      </c>
      <c r="C54" s="22">
        <f>IFERROR(COUNTIF(Textual!$Z$2:$Z$491,1),"")</f>
        <v>0</v>
      </c>
      <c r="D54" s="7">
        <f t="shared" ref="D54:D55" si="10">IFERROR(C54/$C$56,"")</f>
        <v>0</v>
      </c>
    </row>
    <row r="55" spans="1:4" ht="30" x14ac:dyDescent="0.25">
      <c r="A55" s="23" t="s">
        <v>3</v>
      </c>
      <c r="B55" s="21" t="s">
        <v>29</v>
      </c>
      <c r="C55" s="22">
        <f>IFERROR(COUNTIF(Textual!$Z$2:$Z$491,0),"")</f>
        <v>0</v>
      </c>
      <c r="D55" s="7">
        <f t="shared" si="10"/>
        <v>0</v>
      </c>
    </row>
    <row r="56" spans="1:4" x14ac:dyDescent="0.25">
      <c r="A56" s="10">
        <f>SUM(C53*2+C54*1+C55*0)/C56</f>
        <v>2</v>
      </c>
      <c r="B56" s="24" t="s">
        <v>10</v>
      </c>
      <c r="C56" s="12">
        <f>SUM(C53:C55)</f>
        <v>6</v>
      </c>
      <c r="D56" s="13">
        <f>SUM(D53:D55)</f>
        <v>1</v>
      </c>
    </row>
    <row r="58" spans="1:4" x14ac:dyDescent="0.15">
      <c r="A58" s="25">
        <f>SUM(A56,A51,A46,A41,A36,A31,A26,A21,A16,A11,A6)</f>
        <v>21.833333333333332</v>
      </c>
      <c r="B58" s="44" t="s">
        <v>63</v>
      </c>
      <c r="C58" s="45"/>
      <c r="D58" s="46"/>
    </row>
  </sheetData>
  <sheetProtection sheet="1" objects="1" scenarios="1"/>
  <mergeCells count="12">
    <mergeCell ref="B58:D58"/>
    <mergeCell ref="A3:A4"/>
    <mergeCell ref="A53:A54"/>
    <mergeCell ref="A48:A49"/>
    <mergeCell ref="A43:A44"/>
    <mergeCell ref="A38:A39"/>
    <mergeCell ref="A33:A34"/>
    <mergeCell ref="A28:A29"/>
    <mergeCell ref="A23:A24"/>
    <mergeCell ref="A18:A19"/>
    <mergeCell ref="A13:A14"/>
    <mergeCell ref="A8:A9"/>
  </mergeCells>
  <printOptions horizontalCentered="1"/>
  <pageMargins left="0.5" right="0.5" top="1.25" bottom="0.5" header="0.3" footer="0.3"/>
  <pageSetup orientation="portrait" r:id="rId1"/>
  <headerFooter>
    <oddHeader>&amp;C&amp;"MS Sans Serif,Bold Italic"&amp;10SOUTHWESTERN OKLAHOMA STATE UNIVERSITY&amp;"MS Sans Serif,Bold"
EVALUATION OF TEACHER CANDIDATE
&amp;"MS Sans Serif,Bold Italic"Teacher Work Sample, Early Childhood&amp;"MS Sans Serif,Bold"
Spring 2022</oddHeader>
  </headerFooter>
  <rowBreaks count="3" manualBreakCount="3">
    <brk id="16" max="16383" man="1"/>
    <brk id="31" max="3" man="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
  <sheetViews>
    <sheetView view="pageLayout" zoomScaleNormal="100" workbookViewId="0">
      <selection activeCell="B9" sqref="B9:N9"/>
    </sheetView>
  </sheetViews>
  <sheetFormatPr defaultColWidth="10.6640625" defaultRowHeight="10.5" x14ac:dyDescent="0.15"/>
  <cols>
    <col min="1" max="1" width="7.33203125" style="28" bestFit="1" customWidth="1"/>
    <col min="2" max="12" width="7.83203125" style="28" customWidth="1"/>
    <col min="13" max="13" width="9.1640625" style="28" bestFit="1" customWidth="1"/>
    <col min="14" max="16384" width="10.6640625" style="27"/>
  </cols>
  <sheetData>
    <row r="1" spans="1:14" s="26" customFormat="1" ht="16.5" x14ac:dyDescent="0.15">
      <c r="A1" s="29" t="s">
        <v>2</v>
      </c>
      <c r="B1" s="40" t="s">
        <v>39</v>
      </c>
      <c r="C1" s="40" t="s">
        <v>41</v>
      </c>
      <c r="D1" s="40" t="s">
        <v>43</v>
      </c>
      <c r="E1" s="40" t="s">
        <v>45</v>
      </c>
      <c r="F1" s="40" t="s">
        <v>47</v>
      </c>
      <c r="G1" s="40" t="s">
        <v>49</v>
      </c>
      <c r="H1" s="40" t="s">
        <v>51</v>
      </c>
      <c r="I1" s="40" t="s">
        <v>53</v>
      </c>
      <c r="J1" s="40" t="s">
        <v>55</v>
      </c>
      <c r="K1" s="40" t="s">
        <v>57</v>
      </c>
      <c r="L1" s="40" t="s">
        <v>59</v>
      </c>
      <c r="M1" s="30" t="s">
        <v>3</v>
      </c>
      <c r="N1" s="41" t="s">
        <v>62</v>
      </c>
    </row>
    <row r="2" spans="1:14" x14ac:dyDescent="0.15">
      <c r="A2" s="28">
        <v>1</v>
      </c>
      <c r="B2" s="28">
        <f>Textual!F2</f>
        <v>2</v>
      </c>
      <c r="C2" s="28">
        <f>Textual!H2</f>
        <v>2</v>
      </c>
      <c r="D2" s="28">
        <f>Textual!J2</f>
        <v>2</v>
      </c>
      <c r="E2" s="28">
        <f>Textual!L2</f>
        <v>2</v>
      </c>
      <c r="F2" s="28">
        <f>Textual!N2</f>
        <v>2</v>
      </c>
      <c r="G2" s="28">
        <f>Textual!P2</f>
        <v>2</v>
      </c>
      <c r="H2" s="28">
        <f>Textual!R2</f>
        <v>2</v>
      </c>
      <c r="I2" s="28">
        <f>Textual!T2</f>
        <v>1</v>
      </c>
      <c r="J2" s="28">
        <f>Textual!V2</f>
        <v>2</v>
      </c>
      <c r="K2" s="28">
        <f>Textual!X2</f>
        <v>2</v>
      </c>
      <c r="L2" s="28">
        <f>Textual!Z2</f>
        <v>2</v>
      </c>
      <c r="M2" s="31">
        <f>AVERAGE(B2:L2)</f>
        <v>1.9090909090909092</v>
      </c>
      <c r="N2" s="28">
        <f>SUM(B2:L2)</f>
        <v>21</v>
      </c>
    </row>
    <row r="3" spans="1:14" x14ac:dyDescent="0.15">
      <c r="A3" s="28">
        <v>2</v>
      </c>
      <c r="B3" s="28">
        <f>Textual!F3</f>
        <v>2</v>
      </c>
      <c r="C3" s="28">
        <f>Textual!H3</f>
        <v>2</v>
      </c>
      <c r="D3" s="28">
        <f>Textual!J3</f>
        <v>2</v>
      </c>
      <c r="E3" s="28">
        <f>Textual!L3</f>
        <v>2</v>
      </c>
      <c r="F3" s="28">
        <f>Textual!N3</f>
        <v>2</v>
      </c>
      <c r="G3" s="28">
        <f>Textual!P3</f>
        <v>2</v>
      </c>
      <c r="H3" s="28">
        <f>Textual!R3</f>
        <v>2</v>
      </c>
      <c r="I3" s="28">
        <f>Textual!T3</f>
        <v>2</v>
      </c>
      <c r="J3" s="28">
        <f>Textual!V3</f>
        <v>2</v>
      </c>
      <c r="K3" s="28">
        <f>Textual!X3</f>
        <v>2</v>
      </c>
      <c r="L3" s="28">
        <f>Textual!Z3</f>
        <v>2</v>
      </c>
      <c r="M3" s="31">
        <f>AVERAGE(B3:L3)</f>
        <v>2</v>
      </c>
      <c r="N3" s="28">
        <f>SUM(B3:L3)</f>
        <v>22</v>
      </c>
    </row>
    <row r="4" spans="1:14" x14ac:dyDescent="0.15">
      <c r="A4" s="28">
        <v>3</v>
      </c>
      <c r="B4" s="28">
        <f>Textual!F4</f>
        <v>2</v>
      </c>
      <c r="C4" s="28">
        <f>Textual!H4</f>
        <v>2</v>
      </c>
      <c r="D4" s="28">
        <f>Textual!J4</f>
        <v>2</v>
      </c>
      <c r="E4" s="28">
        <f>Textual!L4</f>
        <v>2</v>
      </c>
      <c r="F4" s="28">
        <f>Textual!N4</f>
        <v>2</v>
      </c>
      <c r="G4" s="28">
        <f>Textual!P4</f>
        <v>2</v>
      </c>
      <c r="H4" s="28">
        <f>Textual!R4</f>
        <v>2</v>
      </c>
      <c r="I4" s="28">
        <f>Textual!T4</f>
        <v>2</v>
      </c>
      <c r="J4" s="28">
        <f>Textual!V4</f>
        <v>2</v>
      </c>
      <c r="K4" s="28">
        <f>Textual!X4</f>
        <v>2</v>
      </c>
      <c r="L4" s="28">
        <f>Textual!Z4</f>
        <v>2</v>
      </c>
      <c r="M4" s="31">
        <f t="shared" ref="M4:M5" si="0">AVERAGE(B4:L4)</f>
        <v>2</v>
      </c>
      <c r="N4" s="28">
        <f t="shared" ref="N4:N5" si="1">SUM(B4:L4)</f>
        <v>22</v>
      </c>
    </row>
    <row r="5" spans="1:14" x14ac:dyDescent="0.15">
      <c r="A5" s="28">
        <v>4</v>
      </c>
      <c r="B5" s="28">
        <f>Textual!F5</f>
        <v>2</v>
      </c>
      <c r="C5" s="28">
        <f>Textual!H5</f>
        <v>2</v>
      </c>
      <c r="D5" s="28">
        <f>Textual!J5</f>
        <v>2</v>
      </c>
      <c r="E5" s="28">
        <f>Textual!L5</f>
        <v>2</v>
      </c>
      <c r="F5" s="28">
        <f>Textual!N5</f>
        <v>2</v>
      </c>
      <c r="G5" s="28">
        <f>Textual!P5</f>
        <v>2</v>
      </c>
      <c r="H5" s="28">
        <f>Textual!R5</f>
        <v>2</v>
      </c>
      <c r="I5" s="28">
        <f>Textual!T5</f>
        <v>2</v>
      </c>
      <c r="J5" s="28">
        <f>Textual!V5</f>
        <v>2</v>
      </c>
      <c r="K5" s="28">
        <f>Textual!X5</f>
        <v>2</v>
      </c>
      <c r="L5" s="28">
        <f>Textual!Z5</f>
        <v>2</v>
      </c>
      <c r="M5" s="31">
        <f t="shared" si="0"/>
        <v>2</v>
      </c>
      <c r="N5" s="28">
        <f t="shared" si="1"/>
        <v>22</v>
      </c>
    </row>
    <row r="6" spans="1:14" x14ac:dyDescent="0.15">
      <c r="A6" s="28">
        <v>5</v>
      </c>
      <c r="B6" s="28">
        <f>Textual!F6</f>
        <v>2</v>
      </c>
      <c r="C6" s="28">
        <f>Textual!H6</f>
        <v>2</v>
      </c>
      <c r="D6" s="28">
        <f>Textual!J6</f>
        <v>2</v>
      </c>
      <c r="E6" s="28">
        <f>Textual!L6</f>
        <v>2</v>
      </c>
      <c r="F6" s="28">
        <f>Textual!N6</f>
        <v>2</v>
      </c>
      <c r="G6" s="28">
        <f>Textual!P6</f>
        <v>2</v>
      </c>
      <c r="H6" s="28">
        <f>Textual!R6</f>
        <v>2</v>
      </c>
      <c r="I6" s="28">
        <f>Textual!T6</f>
        <v>2</v>
      </c>
      <c r="J6" s="28">
        <f>Textual!V6</f>
        <v>2</v>
      </c>
      <c r="K6" s="28">
        <f>Textual!X6</f>
        <v>2</v>
      </c>
      <c r="L6" s="28">
        <f>Textual!Z6</f>
        <v>2</v>
      </c>
      <c r="M6" s="31">
        <f t="shared" ref="M6" si="2">AVERAGE(B6:L6)</f>
        <v>2</v>
      </c>
      <c r="N6" s="28">
        <f t="shared" ref="N6" si="3">SUM(B6:L6)</f>
        <v>22</v>
      </c>
    </row>
    <row r="7" spans="1:14" x14ac:dyDescent="0.15">
      <c r="A7" s="28">
        <v>6</v>
      </c>
      <c r="B7" s="28">
        <f>Textual!F7</f>
        <v>2</v>
      </c>
      <c r="C7" s="28">
        <f>Textual!H7</f>
        <v>2</v>
      </c>
      <c r="D7" s="28">
        <f>Textual!J7</f>
        <v>2</v>
      </c>
      <c r="E7" s="28">
        <f>Textual!L7</f>
        <v>2</v>
      </c>
      <c r="F7" s="28">
        <f>Textual!N7</f>
        <v>2</v>
      </c>
      <c r="G7" s="28">
        <f>Textual!P7</f>
        <v>2</v>
      </c>
      <c r="H7" s="28">
        <f>Textual!R7</f>
        <v>2</v>
      </c>
      <c r="I7" s="28">
        <f>Textual!T7</f>
        <v>2</v>
      </c>
      <c r="J7" s="28">
        <f>Textual!V7</f>
        <v>2</v>
      </c>
      <c r="K7" s="28">
        <f>Textual!X7</f>
        <v>2</v>
      </c>
      <c r="L7" s="28">
        <f>Textual!Z7</f>
        <v>2</v>
      </c>
      <c r="M7" s="31">
        <f t="shared" ref="M7" si="4">AVERAGE(B7:L7)</f>
        <v>2</v>
      </c>
      <c r="N7" s="28">
        <f t="shared" ref="N7" si="5">SUM(B7:L7)</f>
        <v>22</v>
      </c>
    </row>
    <row r="8" spans="1:14" x14ac:dyDescent="0.15">
      <c r="M8" s="31"/>
    </row>
    <row r="9" spans="1:14" x14ac:dyDescent="0.15">
      <c r="A9" s="39" t="s">
        <v>4</v>
      </c>
      <c r="B9" s="31">
        <f>AVERAGE(B2:B8)</f>
        <v>2</v>
      </c>
      <c r="C9" s="31">
        <f t="shared" ref="C9:N9" si="6">AVERAGE(C2:C8)</f>
        <v>2</v>
      </c>
      <c r="D9" s="31">
        <f t="shared" si="6"/>
        <v>2</v>
      </c>
      <c r="E9" s="31">
        <f t="shared" si="6"/>
        <v>2</v>
      </c>
      <c r="F9" s="31">
        <f t="shared" si="6"/>
        <v>2</v>
      </c>
      <c r="G9" s="31">
        <f t="shared" si="6"/>
        <v>2</v>
      </c>
      <c r="H9" s="31">
        <f t="shared" si="6"/>
        <v>2</v>
      </c>
      <c r="I9" s="31">
        <f t="shared" si="6"/>
        <v>1.8333333333333333</v>
      </c>
      <c r="J9" s="31">
        <f t="shared" si="6"/>
        <v>2</v>
      </c>
      <c r="K9" s="31">
        <f t="shared" si="6"/>
        <v>2</v>
      </c>
      <c r="L9" s="31">
        <f t="shared" si="6"/>
        <v>2</v>
      </c>
      <c r="M9" s="31">
        <f t="shared" si="6"/>
        <v>1.9848484848484851</v>
      </c>
      <c r="N9" s="31">
        <f t="shared" si="6"/>
        <v>21.833333333333332</v>
      </c>
    </row>
  </sheetData>
  <sheetProtection sheet="1" objects="1" scenarios="1"/>
  <phoneticPr fontId="0" type="noConversion"/>
  <pageMargins left="0.7" right="0.7" top="1.25" bottom="0.75" header="0.3" footer="0.3"/>
  <pageSetup orientation="portrait" r:id="rId1"/>
  <headerFooter>
    <oddHeader>&amp;C&amp;"MS Sans Serif,Bold Italic"&amp;10SOUTHWESTERN OKLAHOMA STATE UNIVERSITY&amp;"MS Sans Serif,Bold"
EVALUATION OF TEACHER CANDIDATE
&amp;"MS Sans Serif,Bold Italic"Teacher Work Sample, Early Childhood&amp;"MS Sans Serif,Bold"
Spring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5990-94AC-47FB-B47F-BC92F923C115}">
  <dimension ref="A1:AB7"/>
  <sheetViews>
    <sheetView zoomScaleNormal="100" workbookViewId="0">
      <selection activeCell="C3" sqref="C3"/>
    </sheetView>
  </sheetViews>
  <sheetFormatPr defaultRowHeight="10.5" x14ac:dyDescent="0.15"/>
  <cols>
    <col min="1" max="1" width="2.83203125" customWidth="1"/>
    <col min="2" max="2" width="12.83203125" customWidth="1"/>
    <col min="3" max="3" width="17" bestFit="1" customWidth="1"/>
    <col min="4" max="4" width="16.33203125" bestFit="1" customWidth="1"/>
    <col min="5" max="5" width="13" bestFit="1" customWidth="1"/>
    <col min="27" max="27" width="9.6640625" bestFit="1" customWidth="1"/>
    <col min="28" max="28" width="17.5" customWidth="1"/>
  </cols>
  <sheetData>
    <row r="1" spans="1:28" s="37" customFormat="1" ht="40.5" customHeight="1" x14ac:dyDescent="0.15">
      <c r="A1" s="37" t="s">
        <v>2</v>
      </c>
      <c r="B1" s="38" t="s">
        <v>35</v>
      </c>
      <c r="C1" s="38" t="s">
        <v>36</v>
      </c>
      <c r="D1" s="38" t="s">
        <v>37</v>
      </c>
      <c r="E1" s="38" t="s">
        <v>38</v>
      </c>
      <c r="F1" s="38" t="s">
        <v>39</v>
      </c>
      <c r="G1" s="38" t="s">
        <v>40</v>
      </c>
      <c r="H1" s="38" t="s">
        <v>41</v>
      </c>
      <c r="I1" s="38" t="s">
        <v>42</v>
      </c>
      <c r="J1" s="38" t="s">
        <v>43</v>
      </c>
      <c r="K1" s="38" t="s">
        <v>44</v>
      </c>
      <c r="L1" s="38" t="s">
        <v>45</v>
      </c>
      <c r="M1" s="38" t="s">
        <v>46</v>
      </c>
      <c r="N1" s="38" t="s">
        <v>47</v>
      </c>
      <c r="O1" s="38" t="s">
        <v>48</v>
      </c>
      <c r="P1" s="38" t="s">
        <v>49</v>
      </c>
      <c r="Q1" s="38" t="s">
        <v>50</v>
      </c>
      <c r="R1" s="38" t="s">
        <v>51</v>
      </c>
      <c r="S1" s="38" t="s">
        <v>52</v>
      </c>
      <c r="T1" s="38" t="s">
        <v>53</v>
      </c>
      <c r="U1" s="38" t="s">
        <v>54</v>
      </c>
      <c r="V1" s="38" t="s">
        <v>55</v>
      </c>
      <c r="W1" s="38" t="s">
        <v>56</v>
      </c>
      <c r="X1" s="38" t="s">
        <v>57</v>
      </c>
      <c r="Y1" s="38" t="s">
        <v>58</v>
      </c>
      <c r="Z1" s="38" t="s">
        <v>59</v>
      </c>
      <c r="AA1" s="38" t="s">
        <v>60</v>
      </c>
      <c r="AB1" s="38" t="s">
        <v>61</v>
      </c>
    </row>
    <row r="2" spans="1:28" s="32" customFormat="1" ht="13.5" customHeight="1" x14ac:dyDescent="0.15">
      <c r="A2" s="32">
        <v>1</v>
      </c>
      <c r="B2" s="32" t="s">
        <v>86</v>
      </c>
      <c r="F2" s="33">
        <v>2</v>
      </c>
      <c r="G2" s="32" t="s">
        <v>1</v>
      </c>
      <c r="H2" s="33">
        <v>2</v>
      </c>
      <c r="I2" s="32" t="s">
        <v>1</v>
      </c>
      <c r="J2" s="33">
        <v>2</v>
      </c>
      <c r="K2" s="32" t="s">
        <v>1</v>
      </c>
      <c r="L2" s="33">
        <v>2</v>
      </c>
      <c r="M2" s="32" t="s">
        <v>1</v>
      </c>
      <c r="N2" s="33">
        <v>2</v>
      </c>
      <c r="O2" s="32" t="s">
        <v>1</v>
      </c>
      <c r="P2" s="33">
        <v>2</v>
      </c>
      <c r="Q2" s="32" t="s">
        <v>1</v>
      </c>
      <c r="R2" s="33">
        <v>2</v>
      </c>
      <c r="S2" s="32" t="s">
        <v>1</v>
      </c>
      <c r="T2" s="33">
        <v>1</v>
      </c>
      <c r="U2" s="32" t="s">
        <v>1</v>
      </c>
      <c r="V2" s="33">
        <v>2</v>
      </c>
      <c r="W2" s="32" t="s">
        <v>1</v>
      </c>
      <c r="X2" s="33">
        <v>2</v>
      </c>
      <c r="Y2" s="32" t="s">
        <v>118</v>
      </c>
      <c r="Z2" s="33">
        <v>2</v>
      </c>
      <c r="AA2" s="32" t="s">
        <v>119</v>
      </c>
      <c r="AB2" s="42">
        <v>44685.481631944444</v>
      </c>
    </row>
    <row r="3" spans="1:28" s="32" customFormat="1" ht="13.5" customHeight="1" x14ac:dyDescent="0.15">
      <c r="A3" s="32">
        <v>2</v>
      </c>
      <c r="B3" s="32" t="s">
        <v>86</v>
      </c>
      <c r="F3" s="33">
        <v>2</v>
      </c>
      <c r="G3" s="32" t="s">
        <v>87</v>
      </c>
      <c r="H3" s="33">
        <v>2</v>
      </c>
      <c r="I3" s="32" t="s">
        <v>88</v>
      </c>
      <c r="J3" s="33">
        <v>2</v>
      </c>
      <c r="K3" s="32" t="s">
        <v>89</v>
      </c>
      <c r="L3" s="33">
        <v>2</v>
      </c>
      <c r="M3" s="32" t="s">
        <v>90</v>
      </c>
      <c r="N3" s="33">
        <v>2</v>
      </c>
      <c r="O3" s="32" t="s">
        <v>80</v>
      </c>
      <c r="P3" s="33">
        <v>2</v>
      </c>
      <c r="Q3" s="32" t="s">
        <v>91</v>
      </c>
      <c r="R3" s="33">
        <v>2</v>
      </c>
      <c r="S3" s="32" t="s">
        <v>92</v>
      </c>
      <c r="T3" s="33">
        <v>2</v>
      </c>
      <c r="U3" s="32" t="s">
        <v>93</v>
      </c>
      <c r="V3" s="33">
        <v>2</v>
      </c>
      <c r="W3" s="32" t="s">
        <v>94</v>
      </c>
      <c r="X3" s="33">
        <v>2</v>
      </c>
      <c r="Y3" s="32" t="s">
        <v>83</v>
      </c>
      <c r="Z3" s="33">
        <v>2</v>
      </c>
      <c r="AA3" s="32" t="s">
        <v>84</v>
      </c>
      <c r="AB3" s="42">
        <v>44665.439837962964</v>
      </c>
    </row>
    <row r="4" spans="1:28" x14ac:dyDescent="0.15">
      <c r="A4" s="32">
        <v>3</v>
      </c>
      <c r="B4" s="32" t="s">
        <v>86</v>
      </c>
      <c r="C4" s="32"/>
      <c r="D4" s="32"/>
      <c r="E4" s="32"/>
      <c r="F4" s="33">
        <v>2</v>
      </c>
      <c r="G4" s="32" t="s">
        <v>95</v>
      </c>
      <c r="H4" s="33">
        <v>2</v>
      </c>
      <c r="I4" s="32" t="s">
        <v>96</v>
      </c>
      <c r="J4" s="33">
        <v>2</v>
      </c>
      <c r="K4" s="32" t="s">
        <v>1</v>
      </c>
      <c r="L4" s="33">
        <v>2</v>
      </c>
      <c r="M4" s="32" t="s">
        <v>97</v>
      </c>
      <c r="N4" s="33">
        <v>2</v>
      </c>
      <c r="O4" s="32" t="s">
        <v>98</v>
      </c>
      <c r="P4" s="33">
        <v>2</v>
      </c>
      <c r="Q4" s="32" t="s">
        <v>99</v>
      </c>
      <c r="R4" s="33">
        <v>2</v>
      </c>
      <c r="S4" s="32" t="s">
        <v>100</v>
      </c>
      <c r="T4" s="33">
        <v>2</v>
      </c>
      <c r="U4" s="32" t="s">
        <v>1</v>
      </c>
      <c r="V4" s="33">
        <v>2</v>
      </c>
      <c r="W4" s="32" t="s">
        <v>101</v>
      </c>
      <c r="X4" s="33">
        <v>2</v>
      </c>
      <c r="Y4" s="32" t="s">
        <v>102</v>
      </c>
      <c r="Z4" s="33">
        <v>2</v>
      </c>
      <c r="AA4" s="32" t="s">
        <v>1</v>
      </c>
      <c r="AB4" s="42">
        <v>44670.898101851853</v>
      </c>
    </row>
    <row r="5" spans="1:28" x14ac:dyDescent="0.15">
      <c r="A5" s="32">
        <v>4</v>
      </c>
      <c r="B5" s="32" t="s">
        <v>86</v>
      </c>
      <c r="C5" s="32"/>
      <c r="D5" s="32"/>
      <c r="E5" s="32"/>
      <c r="F5" s="33">
        <v>2</v>
      </c>
      <c r="G5" s="32" t="s">
        <v>103</v>
      </c>
      <c r="H5" s="33">
        <v>2</v>
      </c>
      <c r="I5" s="32" t="s">
        <v>104</v>
      </c>
      <c r="J5" s="33">
        <v>2</v>
      </c>
      <c r="K5" s="32" t="s">
        <v>95</v>
      </c>
      <c r="L5" s="33">
        <v>2</v>
      </c>
      <c r="M5" s="32" t="s">
        <v>105</v>
      </c>
      <c r="N5" s="33">
        <v>2</v>
      </c>
      <c r="O5" s="32" t="s">
        <v>106</v>
      </c>
      <c r="P5" s="33">
        <v>2</v>
      </c>
      <c r="Q5" s="32" t="s">
        <v>107</v>
      </c>
      <c r="R5" s="33">
        <v>2</v>
      </c>
      <c r="S5" s="32" t="s">
        <v>108</v>
      </c>
      <c r="T5" s="33">
        <v>2</v>
      </c>
      <c r="U5" s="32" t="s">
        <v>109</v>
      </c>
      <c r="V5" s="33">
        <v>2</v>
      </c>
      <c r="W5" s="32" t="s">
        <v>110</v>
      </c>
      <c r="X5" s="33">
        <v>2</v>
      </c>
      <c r="Y5" s="32" t="s">
        <v>111</v>
      </c>
      <c r="Z5" s="33">
        <v>2</v>
      </c>
      <c r="AA5" s="32" t="s">
        <v>85</v>
      </c>
      <c r="AB5" s="42">
        <v>44673.467488425929</v>
      </c>
    </row>
    <row r="6" spans="1:28" x14ac:dyDescent="0.15">
      <c r="A6" s="32">
        <v>5</v>
      </c>
      <c r="B6" t="s">
        <v>86</v>
      </c>
      <c r="F6">
        <v>2</v>
      </c>
      <c r="G6" t="s">
        <v>1</v>
      </c>
      <c r="H6">
        <v>2</v>
      </c>
      <c r="I6" t="s">
        <v>1</v>
      </c>
      <c r="J6">
        <v>2</v>
      </c>
      <c r="K6" t="s">
        <v>1</v>
      </c>
      <c r="L6">
        <v>2</v>
      </c>
      <c r="M6" t="s">
        <v>1</v>
      </c>
      <c r="N6">
        <v>2</v>
      </c>
      <c r="O6" t="s">
        <v>1</v>
      </c>
      <c r="P6">
        <v>2</v>
      </c>
      <c r="Q6" t="s">
        <v>1</v>
      </c>
      <c r="R6">
        <v>2</v>
      </c>
      <c r="S6" t="s">
        <v>1</v>
      </c>
      <c r="T6">
        <v>2</v>
      </c>
      <c r="U6" t="s">
        <v>1</v>
      </c>
      <c r="V6">
        <v>2</v>
      </c>
      <c r="W6" t="s">
        <v>1</v>
      </c>
      <c r="X6">
        <v>2</v>
      </c>
      <c r="Y6" t="s">
        <v>1</v>
      </c>
      <c r="Z6">
        <v>2</v>
      </c>
      <c r="AA6" t="s">
        <v>1</v>
      </c>
      <c r="AB6" s="43">
        <v>44678.04965277778</v>
      </c>
    </row>
    <row r="7" spans="1:28" x14ac:dyDescent="0.15">
      <c r="A7" s="32">
        <v>6</v>
      </c>
      <c r="B7" t="s">
        <v>86</v>
      </c>
      <c r="F7">
        <v>2</v>
      </c>
      <c r="G7" t="s">
        <v>112</v>
      </c>
      <c r="H7">
        <v>2</v>
      </c>
      <c r="I7" t="s">
        <v>113</v>
      </c>
      <c r="J7">
        <v>2</v>
      </c>
      <c r="K7" t="s">
        <v>114</v>
      </c>
      <c r="L7">
        <v>2</v>
      </c>
      <c r="M7" t="s">
        <v>115</v>
      </c>
      <c r="N7">
        <v>2</v>
      </c>
      <c r="O7" t="s">
        <v>80</v>
      </c>
      <c r="P7">
        <v>2</v>
      </c>
      <c r="Q7" t="s">
        <v>116</v>
      </c>
      <c r="R7">
        <v>2</v>
      </c>
      <c r="S7" t="s">
        <v>81</v>
      </c>
      <c r="T7">
        <v>2</v>
      </c>
      <c r="U7" t="s">
        <v>117</v>
      </c>
      <c r="V7">
        <v>2</v>
      </c>
      <c r="W7" t="s">
        <v>82</v>
      </c>
      <c r="X7">
        <v>2</v>
      </c>
      <c r="Y7" t="s">
        <v>83</v>
      </c>
      <c r="Z7">
        <v>2</v>
      </c>
      <c r="AA7" t="s">
        <v>84</v>
      </c>
      <c r="AB7" s="43">
        <v>44672.360335648147</v>
      </c>
    </row>
  </sheetData>
  <sheetProtection sheet="1" objects="1" scenarios="1"/>
  <pageMargins left="0.7" right="0.7" top="1.25" bottom="0.75" header="0.3" footer="0.3"/>
  <pageSetup orientation="portrait" r:id="rId1"/>
  <headerFooter>
    <oddHeader>&amp;C&amp;"MS Sans Serif,Bold Italic"&amp;10SOUTHWESTERN OKLAHOMA STATE UNIVERSITY&amp;"MS Sans Serif,Bold"
EVALUATION OF TEACHER CANDIDATE
&amp;"MS Sans Serif,Bold Italic"Teacher Work Sample, Early Childhood&amp;"MS Sans Serif,Bold"
Spring 2022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f17b072-a641-4163-845d-6bc934424af4">
      <Terms xmlns="http://schemas.microsoft.com/office/infopath/2007/PartnerControls"/>
    </lcf76f155ced4ddcb4097134ff3c332f>
    <TaxCatchAll xmlns="4ea68dd0-e2a5-4487-9a57-56deb1000fd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55253A3851454A953AB47959F195CE" ma:contentTypeVersion="16" ma:contentTypeDescription="Create a new document." ma:contentTypeScope="" ma:versionID="6cb5b9c09331e942b10ccbc9a34f2dae">
  <xsd:schema xmlns:xsd="http://www.w3.org/2001/XMLSchema" xmlns:xs="http://www.w3.org/2001/XMLSchema" xmlns:p="http://schemas.microsoft.com/office/2006/metadata/properties" xmlns:ns2="ff17b072-a641-4163-845d-6bc934424af4" xmlns:ns3="4ea68dd0-e2a5-4487-9a57-56deb1000fd9" targetNamespace="http://schemas.microsoft.com/office/2006/metadata/properties" ma:root="true" ma:fieldsID="b0af57cc8792867e30196f325e3f8d67" ns2:_="" ns3:_="">
    <xsd:import namespace="ff17b072-a641-4163-845d-6bc934424af4"/>
    <xsd:import namespace="4ea68dd0-e2a5-4487-9a57-56deb1000f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7b072-a641-4163-845d-6bc934424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294601-c2b2-488f-94d6-ab1689ed69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a68dd0-e2a5-4487-9a57-56deb1000fd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f6df73-a876-4ede-b889-e80484c5bd42}" ma:internalName="TaxCatchAll" ma:showField="CatchAllData" ma:web="4ea68dd0-e2a5-4487-9a57-56deb1000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F53BD8-17DD-470D-8901-E9F69D2AFCA4}">
  <ds:schemaRefs>
    <ds:schemaRef ds:uri="http://schemas.microsoft.com/office/2006/metadata/properties"/>
    <ds:schemaRef ds:uri="http://schemas.microsoft.com/office/infopath/2007/PartnerControls"/>
    <ds:schemaRef ds:uri="ff17b072-a641-4163-845d-6bc934424af4"/>
    <ds:schemaRef ds:uri="4ea68dd0-e2a5-4487-9a57-56deb1000fd9"/>
  </ds:schemaRefs>
</ds:datastoreItem>
</file>

<file path=customXml/itemProps2.xml><?xml version="1.0" encoding="utf-8"?>
<ds:datastoreItem xmlns:ds="http://schemas.openxmlformats.org/officeDocument/2006/customXml" ds:itemID="{7E0D3847-BEC7-4D48-9355-CD241839F3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17b072-a641-4163-845d-6bc934424af4"/>
    <ds:schemaRef ds:uri="4ea68dd0-e2a5-4487-9a57-56deb1000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081374-54FF-4FC3-9752-30D45FF0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Item Analysis</vt:lpstr>
      <vt:lpstr>Numeric</vt:lpstr>
      <vt:lpstr>Textual</vt:lpstr>
      <vt:lpstr>'Item 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Kari</dc:creator>
  <cp:lastModifiedBy>Aguinaga, Veronica</cp:lastModifiedBy>
  <cp:lastPrinted>2022-05-03T17:40:46Z</cp:lastPrinted>
  <dcterms:created xsi:type="dcterms:W3CDTF">2019-03-05T14:16:01Z</dcterms:created>
  <dcterms:modified xsi:type="dcterms:W3CDTF">2023-05-08T19:56:51Z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0x010100A955253A3851454A953AB47959F195CE</vt:lpwstr>
  </property>
</Properties>
</file>