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swosuits-my.sharepoint.com/personal/aguinagav_swosu_edu/Documents/Desktop/"/>
    </mc:Choice>
  </mc:AlternateContent>
  <xr:revisionPtr revIDLastSave="155" documentId="8_{0EDFA1CC-3FD5-48C6-9D8F-628F195D09DF}" xr6:coauthVersionLast="47" xr6:coauthVersionMax="47" xr10:uidLastSave="{3F78F2FC-1DD4-48E3-841F-7E00EBB3FD31}"/>
  <bookViews>
    <workbookView xWindow="28680" yWindow="-120" windowWidth="29040" windowHeight="15720" activeTab="1" xr2:uid="{00000000-000D-0000-FFFF-FFFF00000000}"/>
  </bookViews>
  <sheets>
    <sheet name="Item Analysis" sheetId="3" r:id="rId1"/>
    <sheet name="Numerical" sheetId="2" r:id="rId2"/>
  </sheets>
  <definedNames>
    <definedName name="_xlnm.Print_Titles" localSheetId="1">Numerical!$A:$A,Numerical!#REF!</definedName>
    <definedName name="SCP27B2" localSheetId="0">'Item Analysis'!$C$7</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9" i="2" l="1"/>
  <c r="Y19" i="2"/>
  <c r="S19" i="2"/>
  <c r="J19" i="2"/>
  <c r="E19" i="2"/>
  <c r="AI18" i="2"/>
  <c r="Y18" i="2"/>
  <c r="S18" i="2"/>
  <c r="J18" i="2"/>
  <c r="E18" i="2"/>
  <c r="AI17" i="2"/>
  <c r="Y17" i="2"/>
  <c r="S17" i="2"/>
  <c r="J17" i="2"/>
  <c r="E17" i="2"/>
  <c r="AI3" i="2"/>
  <c r="AI4" i="2"/>
  <c r="AI5" i="2"/>
  <c r="AI6" i="2"/>
  <c r="AI7" i="2"/>
  <c r="AI8" i="2"/>
  <c r="AI9" i="2"/>
  <c r="AI10" i="2"/>
  <c r="AI11" i="2"/>
  <c r="AI12" i="2"/>
  <c r="AI13" i="2"/>
  <c r="AI14" i="2"/>
  <c r="AI15" i="2"/>
  <c r="AI16" i="2"/>
  <c r="AI20" i="2"/>
  <c r="AI21" i="2"/>
  <c r="AI22" i="2"/>
  <c r="Y3" i="2"/>
  <c r="Y4" i="2"/>
  <c r="Y5" i="2"/>
  <c r="Y6" i="2"/>
  <c r="Y7" i="2"/>
  <c r="Y8" i="2"/>
  <c r="Y9" i="2"/>
  <c r="Y10" i="2"/>
  <c r="Y11" i="2"/>
  <c r="Y12" i="2"/>
  <c r="Y13" i="2"/>
  <c r="Y14" i="2"/>
  <c r="Y15" i="2"/>
  <c r="Y16" i="2"/>
  <c r="Y20" i="2"/>
  <c r="Y21" i="2"/>
  <c r="Y22" i="2"/>
  <c r="S3" i="2"/>
  <c r="S4" i="2"/>
  <c r="S5" i="2"/>
  <c r="S6" i="2"/>
  <c r="S7" i="2"/>
  <c r="S8" i="2"/>
  <c r="S9" i="2"/>
  <c r="S10" i="2"/>
  <c r="S11" i="2"/>
  <c r="S12" i="2"/>
  <c r="S13" i="2"/>
  <c r="S14" i="2"/>
  <c r="S15" i="2"/>
  <c r="S16" i="2"/>
  <c r="S20" i="2"/>
  <c r="S21" i="2"/>
  <c r="S22" i="2"/>
  <c r="J3" i="2"/>
  <c r="J4" i="2"/>
  <c r="J5" i="2"/>
  <c r="J6" i="2"/>
  <c r="J7" i="2"/>
  <c r="J8" i="2"/>
  <c r="J9" i="2"/>
  <c r="J10" i="2"/>
  <c r="J11" i="2"/>
  <c r="J12" i="2"/>
  <c r="J13" i="2"/>
  <c r="J14" i="2"/>
  <c r="J15" i="2"/>
  <c r="J16" i="2"/>
  <c r="J20" i="2"/>
  <c r="J21" i="2"/>
  <c r="J22" i="2"/>
  <c r="E3" i="2"/>
  <c r="E4" i="2"/>
  <c r="E5" i="2"/>
  <c r="E6" i="2"/>
  <c r="E7" i="2"/>
  <c r="E8" i="2"/>
  <c r="E9" i="2"/>
  <c r="E10" i="2"/>
  <c r="E11" i="2"/>
  <c r="E12" i="2"/>
  <c r="E13" i="2"/>
  <c r="E14" i="2"/>
  <c r="E15" i="2"/>
  <c r="E16" i="2"/>
  <c r="E20" i="2"/>
  <c r="E21" i="2"/>
  <c r="E22" i="2"/>
  <c r="C13" i="3"/>
  <c r="C24" i="2"/>
  <c r="D24" i="2"/>
  <c r="F24" i="2"/>
  <c r="G24" i="2"/>
  <c r="H24" i="2"/>
  <c r="I24" i="2"/>
  <c r="K24" i="2"/>
  <c r="L24" i="2"/>
  <c r="M24" i="2"/>
  <c r="N24" i="2"/>
  <c r="O24" i="2"/>
  <c r="P24" i="2"/>
  <c r="Q24" i="2"/>
  <c r="R24" i="2"/>
  <c r="T24" i="2"/>
  <c r="U24" i="2"/>
  <c r="V24" i="2"/>
  <c r="W24" i="2"/>
  <c r="X24" i="2"/>
  <c r="Z24" i="2"/>
  <c r="AA24" i="2"/>
  <c r="AB24" i="2"/>
  <c r="AC24" i="2"/>
  <c r="AD24" i="2"/>
  <c r="AE24" i="2"/>
  <c r="AF24" i="2"/>
  <c r="AG24" i="2"/>
  <c r="AH24" i="2"/>
  <c r="B24" i="2"/>
  <c r="AI2" i="2" l="1"/>
  <c r="Y2" i="2"/>
  <c r="S2" i="2"/>
  <c r="S24" i="2" s="1"/>
  <c r="J2" i="2"/>
  <c r="C41" i="3"/>
  <c r="C29" i="3"/>
  <c r="C21" i="3"/>
  <c r="E2" i="2"/>
  <c r="E24" i="2" s="1"/>
  <c r="C282" i="3"/>
  <c r="C274" i="3"/>
  <c r="C266" i="3"/>
  <c r="A257" i="3"/>
  <c r="C252" i="3"/>
  <c r="C244" i="3"/>
  <c r="C236" i="3"/>
  <c r="C228" i="3"/>
  <c r="C220" i="3"/>
  <c r="C212" i="3"/>
  <c r="A202" i="3"/>
  <c r="C194" i="3"/>
  <c r="C186" i="3"/>
  <c r="C178" i="3"/>
  <c r="C170" i="3"/>
  <c r="C162" i="3"/>
  <c r="A153" i="3"/>
  <c r="C145" i="3"/>
  <c r="C137" i="3"/>
  <c r="C129" i="3"/>
  <c r="C121" i="3"/>
  <c r="C113" i="3"/>
  <c r="C99" i="3"/>
  <c r="C91" i="3"/>
  <c r="C83" i="3"/>
  <c r="C71" i="3"/>
  <c r="C63" i="3"/>
  <c r="A54" i="3"/>
  <c r="A104" i="3" s="1"/>
  <c r="C49" i="3"/>
  <c r="AI24" i="2" l="1"/>
  <c r="Y24" i="2"/>
  <c r="J24" i="2"/>
  <c r="C31" i="3"/>
  <c r="C196" i="3"/>
  <c r="C284" i="3"/>
  <c r="C147" i="3"/>
  <c r="C73" i="3"/>
</calcChain>
</file>

<file path=xl/sharedStrings.xml><?xml version="1.0" encoding="utf-8"?>
<sst xmlns="http://schemas.openxmlformats.org/spreadsheetml/2006/main" count="338" uniqueCount="110">
  <si>
    <t>#</t>
  </si>
  <si>
    <t>Disposition Criterion 2</t>
  </si>
  <si>
    <t>Disposition Criterion 1</t>
  </si>
  <si>
    <t>Disposition Criterion 3</t>
  </si>
  <si>
    <t>Disposition Criterion 4</t>
  </si>
  <si>
    <t>Disposition Criterion 5</t>
  </si>
  <si>
    <t>Disposition Criterion 6</t>
  </si>
  <si>
    <t>Disposition Criterion 7</t>
  </si>
  <si>
    <t>Disposition Criterion 8</t>
  </si>
  <si>
    <t>Disposition Criterion 9</t>
  </si>
  <si>
    <t>Mean</t>
  </si>
  <si>
    <t>Count</t>
  </si>
  <si>
    <t>Pct</t>
  </si>
  <si>
    <t>0 Not Observed</t>
  </si>
  <si>
    <t>Total</t>
  </si>
  <si>
    <t>MEAN</t>
  </si>
  <si>
    <t>SOUTHWESTERN OKLAHOMA STATE UNIVERSITY</t>
  </si>
  <si>
    <t>DEPARTMENT OF EDUCATION</t>
  </si>
  <si>
    <t>Teacher Candidate Disposition Rubric</t>
  </si>
  <si>
    <t>1. Teacher candidate demonstrates grooming and appearance appropriate to the context of the field experience and/or university setting.</t>
  </si>
  <si>
    <t>2. Teacher candidate is respectful of individuals’ unique differences as demonstrated by personal interaction in field experiences and university settings.</t>
  </si>
  <si>
    <t>3. Teacher candidate fosters respectful communication among all members of the learning community. (school/community partners, university faculty members, peers, and PK-12 students)</t>
  </si>
  <si>
    <t>4.Teacher candidate is committed to work toward mastery of disciplinary content/skills and pedagogical skills.</t>
  </si>
  <si>
    <t>5. Teacher candidate exhibits initiative in field experiences and in university classroom settings.</t>
  </si>
  <si>
    <t>6. Teacher candidate exhibits ethical behavior and fairness in field experiences and in university settings.</t>
  </si>
  <si>
    <t>7. Teacher candidate takes initiative to grow &amp; develop with colleagues (peers, university faculty, school/community partners) through interactions that enhance professional practice.</t>
  </si>
  <si>
    <t>8. Teacher candidate accepts constructive criticism and implements change in order to grow professionally.</t>
  </si>
  <si>
    <t>9. Teacher candidate’s interpersonal relationships indicate belief in the basic tenet that all children can learn.</t>
  </si>
  <si>
    <t>The teacher candidate consistently implements learning opportunities that support students’ intellectual, social, and physical development as well as diverse cultural needs at all times.</t>
  </si>
  <si>
    <t>1 Novice</t>
  </si>
  <si>
    <t>2 Preservice Emerging</t>
  </si>
  <si>
    <t>3 Preservice Effective</t>
  </si>
  <si>
    <t>4 Early Career Effective</t>
  </si>
  <si>
    <t>The teacher candidate consistently reinforces and uses best practices to create learning environments that encourage positive social interactions, self-motivation, and active engagement in learning at all times.</t>
  </si>
  <si>
    <t>The teacher candidate consistently provides rich learning experiences that involves students demonstrating inquiry, critical thinking, problem solving, reflection and/or metacognition.</t>
  </si>
  <si>
    <t>The teacher candidate utilizes ethical uses of collecting, managing, and analyzing student performance data in order to improve teaching and learning at all times.</t>
  </si>
  <si>
    <t>The teacher candidate uses multiple and valid formative and summative assessments to provide students with timely performance feedback and cognitive, affective and behavioral strategies to maximize student learning.</t>
  </si>
  <si>
    <t>The teacher candidate adapts instruction by reflecting on multiple forms of formative and summative assessment data, including student’s prior knowledge, misconceptions, mastery, and interest.</t>
  </si>
  <si>
    <t>The teacher candidate creates and uses lesson plans that are developmentally appropriate and correlated with state and/or national standards.</t>
  </si>
  <si>
    <t>The teacher candidate integrates a variety of questioning techniques to involve all students as evidenced by students’ engagement, interest, and their ability to respond.</t>
  </si>
  <si>
    <t>The teacher candidate uses whole class and small group activities to engage all students in learning as evidenced by all students participating in class activities, group roles, and productive interactions.</t>
  </si>
  <si>
    <t>The teacher candidate seeks feedback from the principal, select colleagues, and students to improve practice as evidenced by their active participation in feedback processes.</t>
  </si>
  <si>
    <t>The teacher candidate establishes goals for professional growth as expected of teachers and participates in activities to develop relevant professional knowledge and skill sets as evidenced by students’ functionality, interest, enjoyment, and/or success in the class.</t>
  </si>
  <si>
    <t>The teacher candidate follows ethical and legal practices as evidenced by students’ perceptions of teacher fairness, confidentiality, and professionalism.</t>
  </si>
  <si>
    <t>The teacher candidate maintains organized, accurate, current, and secure educational records as evidenced by students’ and parents’ access to reliable information regarding progress through protocols protecting privacy.</t>
  </si>
  <si>
    <t>The teacher candidate seeks leadership and collaboration opportunities to build leadership skills and professional and community connections.</t>
  </si>
  <si>
    <t>InTASC Standard 7b: Planning for Instruction</t>
  </si>
  <si>
    <t>InTASC Standard 9a: Professional Learning and Ethical Practice</t>
  </si>
  <si>
    <t>InTASC Standard 9b: Professional Learning and Ethical Practice</t>
  </si>
  <si>
    <t>InTASC Standard 9c: Professional Learning and Ethical Practice</t>
  </si>
  <si>
    <t>InTASC Standard 9d: Professional Learning and Ethical Practice</t>
  </si>
  <si>
    <t>InTASC Standard 10: Leadership and Collaboration</t>
  </si>
  <si>
    <t>In TASC Standard 1</t>
  </si>
  <si>
    <t>In TASC Standard 2</t>
  </si>
  <si>
    <t>In TASC Standard 3</t>
  </si>
  <si>
    <t>In TASC Standard 4a</t>
  </si>
  <si>
    <t>In TASC Standard 4b</t>
  </si>
  <si>
    <t>In TASC Standard 5a</t>
  </si>
  <si>
    <t>In TASC Standard 5b</t>
  </si>
  <si>
    <t>In TASC Standard 6a</t>
  </si>
  <si>
    <t>In TASC Standard 6b</t>
  </si>
  <si>
    <t>In TASC Standard 6c</t>
  </si>
  <si>
    <t>In TASC Standard 7a</t>
  </si>
  <si>
    <t>InTASC Standard 7b</t>
  </si>
  <si>
    <t>InTASC Standard 8a</t>
  </si>
  <si>
    <t>InTASC Standard 8b</t>
  </si>
  <si>
    <t>InTASC Standard 8c</t>
  </si>
  <si>
    <t>InTASC Standard 9a</t>
  </si>
  <si>
    <t>InTASC Standard 9b</t>
  </si>
  <si>
    <t>InTASC Standard 9c</t>
  </si>
  <si>
    <t>InTASC Standard 9d</t>
  </si>
  <si>
    <t>InTASC Standard 10</t>
  </si>
  <si>
    <t>NV</t>
  </si>
  <si>
    <t>CATEGORY I:  THE LEARNER AND LEARNING</t>
  </si>
  <si>
    <t xml:space="preserve">InTASC Standard 1: Learner Development                                </t>
  </si>
  <si>
    <t xml:space="preserve">InTASC Standard 2: Learning Differences                        </t>
  </si>
  <si>
    <t>InTASC Standard 3: Learning Environments</t>
  </si>
  <si>
    <t>MEAN OF THE MEANS for Category I:  The Learner and Learning:</t>
  </si>
  <si>
    <t>CATEGORY II:  CONTENT</t>
  </si>
  <si>
    <t>InTASC Standard 4a: Content Knowledge</t>
  </si>
  <si>
    <t>The teacher candidate consistently uses learning experiences that facilitate content mastery as evidenced by students expressing accurate ideas, concepts and applications of the material in relation to instructional goals and objectives.</t>
  </si>
  <si>
    <t>InTASC Standard 4b: Content Knowledge</t>
  </si>
  <si>
    <t>InTASC Standard 5a: Application of Content</t>
  </si>
  <si>
    <t>The teacher candidate consistently communicates meaningful and relevant connections between lesson content and real world experiences that help students understand academic content knowledge, how to solve problems, and explain skills being used.</t>
  </si>
  <si>
    <t>InTASC Standard 5b: Application of Content</t>
  </si>
  <si>
    <t>The teacher candidate consistently uses resources, including appropriate digital technologies, that facilitate student mastery of the academic content as evidenced by students using these resources to apply and demonstrate knowledge accurately.</t>
  </si>
  <si>
    <t>MEAN OF THE MEANS for Category II:  Content:</t>
  </si>
  <si>
    <t>CATEGORY III:  INSTRUCTIONAL PRACTICE</t>
  </si>
  <si>
    <t>InTASC Standard 6a: Assessment</t>
  </si>
  <si>
    <t>InTASC Standard 6b: Assessment</t>
  </si>
  <si>
    <t>InTASC Standard 6c: Assessment</t>
  </si>
  <si>
    <t>InTASC Standard 7a: Planning for Instruction</t>
  </si>
  <si>
    <t>The teacher candidate consistently provides the relevance of instructional objectives. Students can express how the content transfers to other areas, including real world applications, based on knowledge of students, learning theory, connections across curriculum, and the learning community.</t>
  </si>
  <si>
    <t xml:space="preserve">InTASC Standard 8a: Instructional Strategies                  </t>
  </si>
  <si>
    <t>The teacher candidate integrates appropriate technology to encourage
students’ digital literacy and the connection of academic content to real-world applications to create relevant content related responses through digital means.</t>
  </si>
  <si>
    <t xml:space="preserve">InTASC Standard 8b: Instructional Strategies                     </t>
  </si>
  <si>
    <t xml:space="preserve">InTASC Standard 8c: Instructional Strategies                     </t>
  </si>
  <si>
    <t>MEAN OF THE MEANS for Category III:  Instructional Practice:</t>
  </si>
  <si>
    <t>CATEGORY IV:  PROFESSIONAL RESPONSIBILTY</t>
  </si>
  <si>
    <t>MEAN OF THE MEANS for Category IV:  Professional Responsibility:</t>
  </si>
  <si>
    <t>CANDIDATE PERSONAL DISPOSITIONS</t>
  </si>
  <si>
    <t>Disposition Criterion</t>
  </si>
  <si>
    <t>MEAN OF THE MEANS for Disposition Criteria:</t>
  </si>
  <si>
    <t>Mean of Content</t>
  </si>
  <si>
    <t>Mean of Instructional Practice</t>
  </si>
  <si>
    <t>Mean of Professional Responsibility</t>
  </si>
  <si>
    <t>Mean of Disposition Criterion</t>
  </si>
  <si>
    <t>Mean of the Learner and Learning</t>
  </si>
  <si>
    <t>The teacher candidate personalizes instruction for all students through accommodations and modifications to address diverse cultural needs  and learning styles.</t>
  </si>
  <si>
    <t>Spring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</si>
</sst>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sz val="10"/>
      <name val="Arial"/>
      <family val="2"/>
    </font>
    <font>
      <b/>
      <i/>
      <sz val="10"/>
      <name val="Arial"/>
      <family val="2"/>
    </font>
    <font>
      <sz val="10"/>
      <name val="Arial"/>
      <family val="2"/>
    </font>
    <font>
      <b/>
      <sz val="9.5"/>
      <name val="Arial"/>
      <family val="2"/>
    </font>
    <font>
      <sz val="9.5"/>
      <name val="Arial"/>
      <family val="2"/>
    </font>
    <font>
      <i/>
      <sz val="8"/>
      <name val="MS Sans Serif"/>
    </font>
    <font>
      <sz val="10"/>
      <color rgb="FF000000"/>
      <name val="Arial"/>
      <family val="2"/>
    </font>
  </fonts>
  <fills count="2">
    <fill>
      <patternFill patternType="none"/>
    </fill>
    <fill>
      <patternFill patternType="gray125"/>
    </fill>
  </fills>
  <borders count="11">
    <border>
      <left/>
      <right/>
      <top/>
      <bottom/>
      <diagonal/>
    </border>
    <border>
      <left style="thin">
        <color indexed="22"/>
      </left>
      <right style="thin">
        <color indexed="9"/>
      </right>
      <top style="thin">
        <color indexed="22"/>
      </top>
      <bottom/>
      <diagonal/>
    </border>
    <border>
      <left style="thin">
        <color indexed="22"/>
      </left>
      <right style="thin">
        <color indexed="9"/>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indexed="9"/>
      </left>
      <right/>
      <top style="thin">
        <color indexed="2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pplyAlignment="0">
      <alignment vertical="top" wrapText="1"/>
      <protection locked="0"/>
    </xf>
  </cellStyleXfs>
  <cellXfs count="50">
    <xf numFmtId="0" fontId="0" fillId="0" borderId="0" xfId="0" applyAlignment="1">
      <alignment vertical="top"/>
      <protection locked="0"/>
    </xf>
    <xf numFmtId="49" fontId="1" fillId="0" borderId="0" xfId="0" applyNumberFormat="1" applyFont="1" applyAlignment="1">
      <alignment horizontal="right" wrapText="1"/>
      <protection locked="0"/>
    </xf>
    <xf numFmtId="1" fontId="1" fillId="0" borderId="0" xfId="0" applyNumberFormat="1" applyFont="1" applyAlignment="1">
      <alignment horizontal="center" wrapText="1"/>
      <protection locked="0"/>
    </xf>
    <xf numFmtId="4" fontId="1" fillId="0" borderId="0" xfId="0" applyNumberFormat="1" applyFont="1" applyAlignment="1">
      <alignment horizontal="center" wrapText="1"/>
      <protection locked="0"/>
    </xf>
    <xf numFmtId="2" fontId="1" fillId="0" borderId="0" xfId="0" applyNumberFormat="1" applyFont="1" applyAlignment="1">
      <alignment horizontal="center" wrapText="1"/>
      <protection locked="0"/>
    </xf>
    <xf numFmtId="0" fontId="1" fillId="0" borderId="0" xfId="0" applyFont="1" applyAlignment="1">
      <alignment horizontal="center"/>
      <protection locked="0"/>
    </xf>
    <xf numFmtId="0" fontId="3" fillId="0" borderId="0" xfId="0" applyFont="1" applyAlignment="1">
      <alignment horizontal="right" vertical="top"/>
      <protection locked="0"/>
    </xf>
    <xf numFmtId="4" fontId="1" fillId="0" borderId="0" xfId="0" applyNumberFormat="1" applyFont="1" applyAlignment="1">
      <alignment horizontal="center" vertical="top" wrapText="1"/>
      <protection locked="0"/>
    </xf>
    <xf numFmtId="2" fontId="1" fillId="0" borderId="0" xfId="0" applyNumberFormat="1" applyFont="1" applyAlignment="1">
      <alignment horizontal="center" vertical="top"/>
      <protection locked="0"/>
    </xf>
    <xf numFmtId="0" fontId="3" fillId="0" borderId="0" xfId="0" applyFont="1" applyAlignment="1">
      <alignment horizontal="center" vertical="top"/>
      <protection locked="0"/>
    </xf>
    <xf numFmtId="1" fontId="3" fillId="0" borderId="0" xfId="0" applyNumberFormat="1" applyFont="1" applyAlignment="1">
      <alignment horizontal="center" vertical="top" wrapText="1"/>
      <protection locked="0"/>
    </xf>
    <xf numFmtId="1" fontId="1" fillId="0" borderId="0" xfId="0" applyNumberFormat="1" applyFont="1" applyAlignment="1">
      <alignment horizontal="right" vertical="top"/>
      <protection locked="0"/>
    </xf>
    <xf numFmtId="0" fontId="3" fillId="0" borderId="0" xfId="0" applyFont="1" applyAlignment="1">
      <alignment horizontal="left" vertical="top"/>
      <protection locked="0"/>
    </xf>
    <xf numFmtId="1" fontId="3" fillId="0" borderId="0" xfId="0" applyNumberFormat="1" applyFont="1" applyAlignment="1">
      <alignment horizontal="left" vertical="top"/>
      <protection locked="0"/>
    </xf>
    <xf numFmtId="4" fontId="1" fillId="0" borderId="0" xfId="0" applyNumberFormat="1" applyFont="1" applyAlignment="1">
      <alignment horizontal="center" vertical="top"/>
      <protection locked="0"/>
    </xf>
    <xf numFmtId="2" fontId="3" fillId="0" borderId="0" xfId="0" applyNumberFormat="1" applyFont="1" applyAlignment="1">
      <alignment horizontal="center" vertical="top"/>
      <protection locked="0"/>
    </xf>
    <xf numFmtId="0" fontId="3" fillId="0" borderId="0" xfId="0" applyFont="1" applyAlignment="1" applyProtection="1"/>
    <xf numFmtId="0" fontId="1" fillId="0" borderId="1" xfId="0" applyFont="1" applyBorder="1" applyAlignment="1" applyProtection="1"/>
    <xf numFmtId="0" fontId="1" fillId="0" borderId="6" xfId="0" applyFont="1" applyBorder="1" applyAlignment="1" applyProtection="1"/>
    <xf numFmtId="0" fontId="1" fillId="0" borderId="0" xfId="0" applyFont="1" applyAlignment="1" applyProtection="1"/>
    <xf numFmtId="0" fontId="1" fillId="0" borderId="3" xfId="0" applyFont="1" applyBorder="1" applyAlignment="1" applyProtection="1">
      <alignment vertical="top" wrapText="1"/>
    </xf>
    <xf numFmtId="0" fontId="3" fillId="0" borderId="3" xfId="0" applyFont="1" applyBorder="1" applyAlignment="1" applyProtection="1">
      <alignment wrapText="1"/>
    </xf>
    <xf numFmtId="0" fontId="2" fillId="0" borderId="3" xfId="0" applyFont="1" applyBorder="1" applyAlignment="1" applyProtection="1">
      <alignment wrapText="1"/>
    </xf>
    <xf numFmtId="0" fontId="3" fillId="0" borderId="2" xfId="0" applyFont="1" applyBorder="1" applyAlignment="1" applyProtection="1"/>
    <xf numFmtId="0" fontId="2" fillId="0" borderId="4" xfId="0" applyFont="1" applyBorder="1" applyAlignment="1" applyProtection="1">
      <alignment wrapText="1"/>
    </xf>
    <xf numFmtId="0" fontId="0" fillId="0" borderId="0" xfId="0" applyAlignment="1">
      <alignment vertical="top" wrapText="1"/>
      <protection locked="0"/>
    </xf>
    <xf numFmtId="0" fontId="2" fillId="0" borderId="0" xfId="0" applyFont="1" applyAlignment="1" applyProtection="1">
      <alignment wrapText="1"/>
    </xf>
    <xf numFmtId="0" fontId="1" fillId="0" borderId="3" xfId="0" applyFont="1" applyBorder="1" applyAlignment="1" applyProtection="1">
      <alignment horizontal="right"/>
    </xf>
    <xf numFmtId="0" fontId="3" fillId="0" borderId="2" xfId="0" applyFont="1" applyBorder="1" applyAlignment="1" applyProtection="1">
      <alignment horizontal="right"/>
    </xf>
    <xf numFmtId="10" fontId="3" fillId="0" borderId="5" xfId="0" applyNumberFormat="1" applyFont="1" applyBorder="1" applyAlignment="1" applyProtection="1">
      <alignment horizontal="right"/>
    </xf>
    <xf numFmtId="2" fontId="1" fillId="0" borderId="0" xfId="0" applyNumberFormat="1" applyFont="1" applyAlignment="1" applyProtection="1">
      <alignment horizontal="center"/>
    </xf>
    <xf numFmtId="2" fontId="1" fillId="0" borderId="0" xfId="0" applyNumberFormat="1" applyFont="1" applyAlignment="1">
      <alignment horizontal="center"/>
      <protection locked="0"/>
    </xf>
    <xf numFmtId="0" fontId="7" fillId="0" borderId="7" xfId="0" applyFont="1" applyBorder="1" applyAlignment="1">
      <alignment horizontal="right" wrapText="1"/>
      <protection locked="0"/>
    </xf>
    <xf numFmtId="10" fontId="7" fillId="0" borderId="7" xfId="0" applyNumberFormat="1" applyFont="1" applyBorder="1" applyAlignment="1">
      <alignment horizontal="right" wrapText="1"/>
      <protection locked="0"/>
    </xf>
    <xf numFmtId="0" fontId="3" fillId="0" borderId="0" xfId="0" applyFont="1" applyAlignment="1">
      <alignment horizontal="center" vertical="top" wrapText="1"/>
      <protection locked="0"/>
    </xf>
    <xf numFmtId="0" fontId="1" fillId="0" borderId="3" xfId="0" applyFont="1" applyBorder="1" applyAlignment="1" applyProtection="1">
      <alignment horizontal="right"/>
    </xf>
    <xf numFmtId="0" fontId="0" fillId="0" borderId="3" xfId="0" applyBorder="1" applyAlignment="1">
      <protection locked="0"/>
    </xf>
    <xf numFmtId="2" fontId="1" fillId="0" borderId="3" xfId="0" applyNumberFormat="1" applyFont="1" applyBorder="1" applyAlignment="1" applyProtection="1">
      <alignment horizontal="center"/>
    </xf>
    <xf numFmtId="2" fontId="1" fillId="0" borderId="3" xfId="0" applyNumberFormat="1" applyFont="1" applyBorder="1" applyAlignment="1">
      <alignment horizontal="center"/>
      <protection locked="0"/>
    </xf>
    <xf numFmtId="0" fontId="2" fillId="0" borderId="0" xfId="0" applyFont="1" applyAlignment="1" applyProtection="1">
      <alignment horizontal="center"/>
    </xf>
    <xf numFmtId="0" fontId="0" fillId="0" borderId="0" xfId="0" applyAlignment="1">
      <alignment horizontal="center"/>
      <protection locked="0"/>
    </xf>
    <xf numFmtId="0" fontId="1" fillId="0" borderId="0" xfId="0" applyFont="1" applyAlignment="1" applyProtection="1">
      <alignment horizontal="center"/>
    </xf>
    <xf numFmtId="0" fontId="1" fillId="0" borderId="3" xfId="0" applyFont="1" applyBorder="1" applyAlignment="1" applyProtection="1">
      <alignment vertical="top" wrapText="1"/>
    </xf>
    <xf numFmtId="0" fontId="3" fillId="0" borderId="3" xfId="0" applyFont="1" applyBorder="1" applyAlignment="1">
      <alignment vertical="top"/>
      <protection locked="0"/>
    </xf>
    <xf numFmtId="0" fontId="4" fillId="0" borderId="3" xfId="0" applyFont="1" applyBorder="1" applyAlignment="1" applyProtection="1">
      <alignment vertical="top" wrapText="1"/>
    </xf>
    <xf numFmtId="0" fontId="5" fillId="0" borderId="3" xfId="0" applyFont="1" applyBorder="1" applyAlignment="1">
      <alignment vertical="top"/>
      <protection locked="0"/>
    </xf>
    <xf numFmtId="0" fontId="3" fillId="0" borderId="8" xfId="0" applyFont="1" applyBorder="1" applyAlignment="1">
      <alignment vertical="top" wrapText="1"/>
      <protection locked="0"/>
    </xf>
    <xf numFmtId="0" fontId="0" fillId="0" borderId="9" xfId="0" applyBorder="1" applyAlignment="1">
      <alignment vertical="top" wrapText="1"/>
      <protection locked="0"/>
    </xf>
    <xf numFmtId="0" fontId="0" fillId="0" borderId="10" xfId="0" applyBorder="1" applyAlignment="1">
      <alignment vertical="top" wrapText="1"/>
      <protection locked="0"/>
    </xf>
    <xf numFmtId="0" fontId="6" fillId="0" borderId="0" xfId="0" applyFont="1" applyAlignment="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4"/>
  <sheetViews>
    <sheetView showWhiteSpace="0" topLeftCell="A79" zoomScaleNormal="100" workbookViewId="0">
      <selection sqref="A1:D1"/>
    </sheetView>
  </sheetViews>
  <sheetFormatPr defaultColWidth="10.6640625" defaultRowHeight="12.75" x14ac:dyDescent="0.2"/>
  <cols>
    <col min="1" max="1" width="70.83203125" style="16" customWidth="1"/>
    <col min="2" max="2" width="24.1640625" style="16" bestFit="1" customWidth="1"/>
    <col min="3" max="3" width="7.33203125" style="16" bestFit="1" customWidth="1"/>
    <col min="4" max="4" width="9.6640625" style="16" bestFit="1" customWidth="1"/>
    <col min="5" max="256" width="10.6640625" style="16" customWidth="1"/>
    <col min="257" max="16384" width="10.6640625" style="16"/>
  </cols>
  <sheetData>
    <row r="1" spans="1:4" x14ac:dyDescent="0.2">
      <c r="A1" s="39" t="s">
        <v>16</v>
      </c>
      <c r="B1" s="40"/>
      <c r="C1" s="40"/>
      <c r="D1" s="40"/>
    </row>
    <row r="2" spans="1:4" x14ac:dyDescent="0.2">
      <c r="A2" s="41" t="s">
        <v>17</v>
      </c>
      <c r="B2" s="40"/>
      <c r="C2" s="40"/>
      <c r="D2" s="40"/>
    </row>
    <row r="3" spans="1:4" x14ac:dyDescent="0.2">
      <c r="A3" s="39" t="s">
        <v>18</v>
      </c>
      <c r="B3" s="49"/>
      <c r="C3" s="49"/>
      <c r="D3" s="49"/>
    </row>
    <row r="4" spans="1:4" x14ac:dyDescent="0.2">
      <c r="A4" s="41" t="s">
        <v>109</v>
      </c>
      <c r="B4" s="40"/>
      <c r="C4" s="40"/>
      <c r="D4" s="40"/>
    </row>
    <row r="6" spans="1:4" s="19" customFormat="1" ht="12.75" customHeight="1" x14ac:dyDescent="0.2">
      <c r="A6" s="17" t="s">
        <v>73</v>
      </c>
      <c r="B6" s="18"/>
      <c r="C6" s="27" t="s">
        <v>11</v>
      </c>
      <c r="D6" s="27" t="s">
        <v>12</v>
      </c>
    </row>
    <row r="7" spans="1:4" x14ac:dyDescent="0.2">
      <c r="A7" s="20" t="s">
        <v>74</v>
      </c>
      <c r="B7" s="21" t="s">
        <v>13</v>
      </c>
      <c r="C7" s="32">
        <v>0</v>
      </c>
      <c r="D7" s="33">
        <v>0</v>
      </c>
    </row>
    <row r="8" spans="1:4" ht="12.75" customHeight="1" x14ac:dyDescent="0.2">
      <c r="A8" s="46" t="s">
        <v>28</v>
      </c>
      <c r="B8" s="21" t="s">
        <v>29</v>
      </c>
      <c r="C8" s="32">
        <v>0</v>
      </c>
      <c r="D8" s="33">
        <v>0</v>
      </c>
    </row>
    <row r="9" spans="1:4" ht="12.75" customHeight="1" x14ac:dyDescent="0.2">
      <c r="A9" s="47"/>
      <c r="B9" s="21" t="s">
        <v>30</v>
      </c>
      <c r="C9" s="32">
        <v>3</v>
      </c>
      <c r="D9" s="33">
        <v>0.1429</v>
      </c>
    </row>
    <row r="10" spans="1:4" ht="12.75" customHeight="1" x14ac:dyDescent="0.2">
      <c r="A10" s="47"/>
      <c r="B10" s="21" t="s">
        <v>31</v>
      </c>
      <c r="C10" s="32">
        <v>10</v>
      </c>
      <c r="D10" s="33">
        <v>0.47620000000000001</v>
      </c>
    </row>
    <row r="11" spans="1:4" ht="12.75" customHeight="1" x14ac:dyDescent="0.2">
      <c r="A11" s="47"/>
      <c r="B11" s="21" t="s">
        <v>32</v>
      </c>
      <c r="C11" s="32">
        <v>8</v>
      </c>
      <c r="D11" s="33">
        <v>0.38100000000000001</v>
      </c>
    </row>
    <row r="12" spans="1:4" ht="12.75" customHeight="1" x14ac:dyDescent="0.2">
      <c r="A12" s="47"/>
      <c r="B12" s="22" t="s">
        <v>14</v>
      </c>
      <c r="C12" s="32">
        <v>21</v>
      </c>
      <c r="D12" s="33">
        <v>1</v>
      </c>
    </row>
    <row r="13" spans="1:4" ht="12.75" customHeight="1" x14ac:dyDescent="0.2">
      <c r="A13" s="48"/>
      <c r="B13" s="22" t="s">
        <v>15</v>
      </c>
      <c r="C13" s="37">
        <f>SUM(C7*0+C8*1+C9*2+C10*3+C11*4)/C12</f>
        <v>3.2380952380952381</v>
      </c>
      <c r="D13" s="38"/>
    </row>
    <row r="14" spans="1:4" ht="12.75" customHeight="1" x14ac:dyDescent="0.2">
      <c r="A14" s="23"/>
      <c r="B14" s="24"/>
      <c r="C14" s="28"/>
      <c r="D14" s="29"/>
    </row>
    <row r="15" spans="1:4" ht="12.75" customHeight="1" x14ac:dyDescent="0.2">
      <c r="A15" s="20" t="s">
        <v>75</v>
      </c>
      <c r="B15" s="21" t="s">
        <v>13</v>
      </c>
      <c r="C15" s="32">
        <v>0</v>
      </c>
      <c r="D15" s="33">
        <v>0</v>
      </c>
    </row>
    <row r="16" spans="1:4" ht="12.75" customHeight="1" x14ac:dyDescent="0.2">
      <c r="A16" s="46" t="s">
        <v>108</v>
      </c>
      <c r="B16" s="21" t="s">
        <v>29</v>
      </c>
      <c r="C16" s="32">
        <v>2</v>
      </c>
      <c r="D16" s="33">
        <v>9.5200000000000007E-2</v>
      </c>
    </row>
    <row r="17" spans="1:4" ht="12.75" customHeight="1" x14ac:dyDescent="0.2">
      <c r="A17" s="47"/>
      <c r="B17" s="21" t="s">
        <v>30</v>
      </c>
      <c r="C17" s="32">
        <v>6</v>
      </c>
      <c r="D17" s="33">
        <v>0.28570000000000001</v>
      </c>
    </row>
    <row r="18" spans="1:4" ht="12.75" customHeight="1" x14ac:dyDescent="0.2">
      <c r="A18" s="47"/>
      <c r="B18" s="21" t="s">
        <v>31</v>
      </c>
      <c r="C18" s="32">
        <v>7</v>
      </c>
      <c r="D18" s="33">
        <v>0.33329999999999999</v>
      </c>
    </row>
    <row r="19" spans="1:4" ht="12.75" customHeight="1" x14ac:dyDescent="0.2">
      <c r="A19" s="47"/>
      <c r="B19" s="21" t="s">
        <v>32</v>
      </c>
      <c r="C19" s="32">
        <v>6</v>
      </c>
      <c r="D19" s="33">
        <v>0.28570000000000001</v>
      </c>
    </row>
    <row r="20" spans="1:4" ht="12.75" customHeight="1" x14ac:dyDescent="0.2">
      <c r="A20" s="47"/>
      <c r="B20" s="22" t="s">
        <v>14</v>
      </c>
      <c r="C20" s="32">
        <v>21</v>
      </c>
      <c r="D20" s="33">
        <v>1</v>
      </c>
    </row>
    <row r="21" spans="1:4" ht="12.75" customHeight="1" x14ac:dyDescent="0.2">
      <c r="A21" s="48"/>
      <c r="B21" s="22" t="s">
        <v>15</v>
      </c>
      <c r="C21" s="37">
        <f>SUM(C15*0+C16*1+C17*2+C18*3+C19*4)/C20</f>
        <v>2.8095238095238093</v>
      </c>
      <c r="D21" s="38"/>
    </row>
    <row r="22" spans="1:4" ht="12.75" customHeight="1" x14ac:dyDescent="0.2">
      <c r="A22" s="23"/>
      <c r="B22" s="24"/>
      <c r="C22" s="28"/>
      <c r="D22" s="29"/>
    </row>
    <row r="23" spans="1:4" ht="12.75" customHeight="1" x14ac:dyDescent="0.2">
      <c r="A23" s="20" t="s">
        <v>76</v>
      </c>
      <c r="B23" s="21" t="s">
        <v>13</v>
      </c>
      <c r="C23" s="32">
        <v>0</v>
      </c>
      <c r="D23" s="33">
        <v>0</v>
      </c>
    </row>
    <row r="24" spans="1:4" ht="12.75" customHeight="1" x14ac:dyDescent="0.2">
      <c r="A24" s="46" t="s">
        <v>33</v>
      </c>
      <c r="B24" s="21" t="s">
        <v>29</v>
      </c>
      <c r="C24" s="32">
        <v>1</v>
      </c>
      <c r="D24" s="33">
        <v>4.7600000000000003E-2</v>
      </c>
    </row>
    <row r="25" spans="1:4" ht="12.75" customHeight="1" x14ac:dyDescent="0.2">
      <c r="A25" s="47"/>
      <c r="B25" s="21" t="s">
        <v>30</v>
      </c>
      <c r="C25" s="32">
        <v>8</v>
      </c>
      <c r="D25" s="33">
        <v>0.38100000000000001</v>
      </c>
    </row>
    <row r="26" spans="1:4" ht="12.75" customHeight="1" x14ac:dyDescent="0.2">
      <c r="A26" s="47"/>
      <c r="B26" s="21" t="s">
        <v>31</v>
      </c>
      <c r="C26" s="32">
        <v>7</v>
      </c>
      <c r="D26" s="33">
        <v>0.33329999999999999</v>
      </c>
    </row>
    <row r="27" spans="1:4" ht="12.75" customHeight="1" x14ac:dyDescent="0.2">
      <c r="A27" s="47"/>
      <c r="B27" s="21" t="s">
        <v>32</v>
      </c>
      <c r="C27" s="32">
        <v>5</v>
      </c>
      <c r="D27" s="33">
        <v>0.23810000000000001</v>
      </c>
    </row>
    <row r="28" spans="1:4" ht="12.75" customHeight="1" x14ac:dyDescent="0.2">
      <c r="A28" s="47"/>
      <c r="B28" s="22" t="s">
        <v>14</v>
      </c>
      <c r="C28" s="32">
        <v>21</v>
      </c>
      <c r="D28" s="33">
        <v>1</v>
      </c>
    </row>
    <row r="29" spans="1:4" ht="12.75" customHeight="1" x14ac:dyDescent="0.2">
      <c r="A29" s="48"/>
      <c r="B29" s="22" t="s">
        <v>15</v>
      </c>
      <c r="C29" s="37">
        <f>SUM(C23*0+C24*1+C25*2+C26*3+C27*4)/C28</f>
        <v>2.7619047619047619</v>
      </c>
      <c r="D29" s="38"/>
    </row>
    <row r="30" spans="1:4" ht="12.75" customHeight="1" x14ac:dyDescent="0.2">
      <c r="A30" s="25"/>
      <c r="B30" s="26"/>
      <c r="C30" s="30"/>
      <c r="D30" s="31"/>
    </row>
    <row r="31" spans="1:4" x14ac:dyDescent="0.2">
      <c r="A31" s="35" t="s">
        <v>77</v>
      </c>
      <c r="B31" s="36"/>
      <c r="C31" s="37">
        <f>AVERAGE(C13,C21,C29)</f>
        <v>2.9365079365079367</v>
      </c>
      <c r="D31" s="38"/>
    </row>
    <row r="32" spans="1:4" ht="12.75" customHeight="1" x14ac:dyDescent="0.2">
      <c r="A32" s="25"/>
      <c r="B32" s="26"/>
      <c r="C32" s="30"/>
      <c r="D32" s="31"/>
    </row>
    <row r="33" spans="1:4" ht="12.75" customHeight="1" x14ac:dyDescent="0.2">
      <c r="A33" s="23"/>
      <c r="B33" s="24"/>
      <c r="C33" s="28"/>
      <c r="D33" s="29"/>
    </row>
    <row r="34" spans="1:4" s="19" customFormat="1" ht="12.75" customHeight="1" x14ac:dyDescent="0.2">
      <c r="A34" s="17" t="s">
        <v>78</v>
      </c>
      <c r="B34" s="18"/>
      <c r="C34" s="27" t="s">
        <v>11</v>
      </c>
      <c r="D34" s="27" t="s">
        <v>12</v>
      </c>
    </row>
    <row r="35" spans="1:4" ht="12.75" customHeight="1" x14ac:dyDescent="0.2">
      <c r="A35" s="20" t="s">
        <v>79</v>
      </c>
      <c r="B35" s="21" t="s">
        <v>13</v>
      </c>
      <c r="C35" s="32">
        <v>0</v>
      </c>
      <c r="D35" s="33">
        <v>0</v>
      </c>
    </row>
    <row r="36" spans="1:4" ht="12.75" customHeight="1" x14ac:dyDescent="0.2">
      <c r="A36" s="46" t="s">
        <v>80</v>
      </c>
      <c r="B36" s="21" t="s">
        <v>29</v>
      </c>
      <c r="C36" s="32">
        <v>2</v>
      </c>
      <c r="D36" s="33">
        <v>9.5200000000000007E-2</v>
      </c>
    </row>
    <row r="37" spans="1:4" ht="12.75" customHeight="1" x14ac:dyDescent="0.2">
      <c r="A37" s="47"/>
      <c r="B37" s="21" t="s">
        <v>30</v>
      </c>
      <c r="C37" s="32">
        <v>7</v>
      </c>
      <c r="D37" s="33">
        <v>0.33329999999999999</v>
      </c>
    </row>
    <row r="38" spans="1:4" ht="12.75" customHeight="1" x14ac:dyDescent="0.2">
      <c r="A38" s="47"/>
      <c r="B38" s="21" t="s">
        <v>31</v>
      </c>
      <c r="C38" s="32">
        <v>4</v>
      </c>
      <c r="D38" s="33">
        <v>0.1905</v>
      </c>
    </row>
    <row r="39" spans="1:4" ht="12.75" customHeight="1" x14ac:dyDescent="0.2">
      <c r="A39" s="47"/>
      <c r="B39" s="21" t="s">
        <v>32</v>
      </c>
      <c r="C39" s="32">
        <v>8</v>
      </c>
      <c r="D39" s="33">
        <v>0.38100000000000001</v>
      </c>
    </row>
    <row r="40" spans="1:4" ht="12.75" customHeight="1" x14ac:dyDescent="0.2">
      <c r="A40" s="47"/>
      <c r="B40" s="22" t="s">
        <v>14</v>
      </c>
      <c r="C40" s="32">
        <v>21</v>
      </c>
      <c r="D40" s="33">
        <v>1</v>
      </c>
    </row>
    <row r="41" spans="1:4" ht="12.75" customHeight="1" x14ac:dyDescent="0.2">
      <c r="A41" s="48"/>
      <c r="B41" s="22" t="s">
        <v>15</v>
      </c>
      <c r="C41" s="37">
        <f>SUM(C35*0+C36*1+C37*2+C38*3+C39*4)/C40</f>
        <v>2.8571428571428572</v>
      </c>
      <c r="D41" s="38"/>
    </row>
    <row r="42" spans="1:4" ht="12.75" customHeight="1" x14ac:dyDescent="0.2">
      <c r="A42" s="23"/>
      <c r="B42" s="24"/>
      <c r="C42" s="28"/>
      <c r="D42" s="29"/>
    </row>
    <row r="43" spans="1:4" ht="12.75" customHeight="1" x14ac:dyDescent="0.2">
      <c r="A43" s="20" t="s">
        <v>81</v>
      </c>
      <c r="B43" s="21" t="s">
        <v>13</v>
      </c>
      <c r="C43" s="32">
        <v>0</v>
      </c>
      <c r="D43" s="33">
        <v>0</v>
      </c>
    </row>
    <row r="44" spans="1:4" ht="12.75" customHeight="1" x14ac:dyDescent="0.2">
      <c r="A44" s="46" t="s">
        <v>34</v>
      </c>
      <c r="B44" s="21" t="s">
        <v>29</v>
      </c>
      <c r="C44" s="32">
        <v>0</v>
      </c>
      <c r="D44" s="33">
        <v>0</v>
      </c>
    </row>
    <row r="45" spans="1:4" ht="12.75" customHeight="1" x14ac:dyDescent="0.2">
      <c r="A45" s="47"/>
      <c r="B45" s="21" t="s">
        <v>30</v>
      </c>
      <c r="C45" s="32">
        <v>7</v>
      </c>
      <c r="D45" s="33">
        <v>0.33329999999999999</v>
      </c>
    </row>
    <row r="46" spans="1:4" ht="12.75" customHeight="1" x14ac:dyDescent="0.2">
      <c r="A46" s="47"/>
      <c r="B46" s="21" t="s">
        <v>31</v>
      </c>
      <c r="C46" s="32">
        <v>11</v>
      </c>
      <c r="D46" s="33">
        <v>0.52380000000000004</v>
      </c>
    </row>
    <row r="47" spans="1:4" ht="12.75" customHeight="1" x14ac:dyDescent="0.2">
      <c r="A47" s="47"/>
      <c r="B47" s="21" t="s">
        <v>32</v>
      </c>
      <c r="C47" s="32">
        <v>3</v>
      </c>
      <c r="D47" s="33">
        <v>0.1429</v>
      </c>
    </row>
    <row r="48" spans="1:4" ht="12.75" customHeight="1" x14ac:dyDescent="0.2">
      <c r="A48" s="47"/>
      <c r="B48" s="22" t="s">
        <v>14</v>
      </c>
      <c r="C48" s="32">
        <v>21</v>
      </c>
      <c r="D48" s="33">
        <v>1</v>
      </c>
    </row>
    <row r="49" spans="1:4" ht="12.75" customHeight="1" x14ac:dyDescent="0.2">
      <c r="A49" s="48"/>
      <c r="B49" s="22" t="s">
        <v>15</v>
      </c>
      <c r="C49" s="37">
        <f>SUM(C43*0+C44*1+C45*2+C46*3+C47*4)/C48</f>
        <v>2.8095238095238093</v>
      </c>
      <c r="D49" s="38"/>
    </row>
    <row r="50" spans="1:4" ht="12.75" customHeight="1" x14ac:dyDescent="0.2">
      <c r="A50" s="23"/>
      <c r="B50" s="24"/>
      <c r="C50" s="28"/>
      <c r="D50" s="29"/>
    </row>
    <row r="51" spans="1:4" x14ac:dyDescent="0.2">
      <c r="A51" s="39" t="s">
        <v>16</v>
      </c>
      <c r="B51" s="40"/>
      <c r="C51" s="40"/>
      <c r="D51" s="40"/>
    </row>
    <row r="52" spans="1:4" x14ac:dyDescent="0.2">
      <c r="A52" s="39" t="s">
        <v>17</v>
      </c>
      <c r="B52" s="40"/>
      <c r="C52" s="40"/>
      <c r="D52" s="40"/>
    </row>
    <row r="53" spans="1:4" x14ac:dyDescent="0.2">
      <c r="A53" s="41" t="s">
        <v>18</v>
      </c>
      <c r="B53" s="40"/>
      <c r="C53" s="40"/>
      <c r="D53" s="40"/>
    </row>
    <row r="54" spans="1:4" x14ac:dyDescent="0.2">
      <c r="A54" s="41" t="str">
        <f>A4</f>
        <v>Spring 2023</v>
      </c>
      <c r="B54" s="40"/>
      <c r="C54" s="40"/>
      <c r="D54" s="40"/>
    </row>
    <row r="56" spans="1:4" s="19" customFormat="1" ht="12.75" customHeight="1" x14ac:dyDescent="0.2">
      <c r="A56" s="17"/>
      <c r="B56" s="18"/>
      <c r="C56" s="27" t="s">
        <v>11</v>
      </c>
      <c r="D56" s="27" t="s">
        <v>12</v>
      </c>
    </row>
    <row r="57" spans="1:4" ht="12.75" customHeight="1" x14ac:dyDescent="0.2">
      <c r="A57" s="20" t="s">
        <v>82</v>
      </c>
      <c r="B57" s="21" t="s">
        <v>13</v>
      </c>
      <c r="C57" s="32">
        <v>0</v>
      </c>
      <c r="D57" s="33">
        <v>0</v>
      </c>
    </row>
    <row r="58" spans="1:4" ht="12.75" customHeight="1" x14ac:dyDescent="0.2">
      <c r="A58" s="46" t="s">
        <v>83</v>
      </c>
      <c r="B58" s="21" t="s">
        <v>29</v>
      </c>
      <c r="C58" s="32">
        <v>0</v>
      </c>
      <c r="D58" s="33">
        <v>0</v>
      </c>
    </row>
    <row r="59" spans="1:4" ht="12.75" customHeight="1" x14ac:dyDescent="0.2">
      <c r="A59" s="47"/>
      <c r="B59" s="21" t="s">
        <v>30</v>
      </c>
      <c r="C59" s="32">
        <v>2</v>
      </c>
      <c r="D59" s="33">
        <v>9.5200000000000007E-2</v>
      </c>
    </row>
    <row r="60" spans="1:4" ht="12.75" customHeight="1" x14ac:dyDescent="0.2">
      <c r="A60" s="47"/>
      <c r="B60" s="21" t="s">
        <v>31</v>
      </c>
      <c r="C60" s="32">
        <v>15</v>
      </c>
      <c r="D60" s="33">
        <v>0.71430000000000005</v>
      </c>
    </row>
    <row r="61" spans="1:4" ht="12.75" customHeight="1" x14ac:dyDescent="0.2">
      <c r="A61" s="47"/>
      <c r="B61" s="21" t="s">
        <v>32</v>
      </c>
      <c r="C61" s="32">
        <v>4</v>
      </c>
      <c r="D61" s="33">
        <v>0.1905</v>
      </c>
    </row>
    <row r="62" spans="1:4" ht="12.75" customHeight="1" x14ac:dyDescent="0.2">
      <c r="A62" s="47"/>
      <c r="B62" s="22" t="s">
        <v>14</v>
      </c>
      <c r="C62" s="32">
        <v>21</v>
      </c>
      <c r="D62" s="33">
        <v>1</v>
      </c>
    </row>
    <row r="63" spans="1:4" ht="12.75" customHeight="1" x14ac:dyDescent="0.2">
      <c r="A63" s="48"/>
      <c r="B63" s="22" t="s">
        <v>15</v>
      </c>
      <c r="C63" s="37">
        <f>SUM(C57*0+C58*1+C59*2+C60*3+C61*4)/C62</f>
        <v>3.0952380952380953</v>
      </c>
      <c r="D63" s="38"/>
    </row>
    <row r="64" spans="1:4" ht="12.75" customHeight="1" x14ac:dyDescent="0.2">
      <c r="A64" s="23"/>
      <c r="B64" s="24"/>
      <c r="C64" s="28"/>
      <c r="D64" s="29"/>
    </row>
    <row r="65" spans="1:4" ht="12.75" customHeight="1" x14ac:dyDescent="0.2">
      <c r="A65" s="20" t="s">
        <v>84</v>
      </c>
      <c r="B65" s="21" t="s">
        <v>13</v>
      </c>
      <c r="C65" s="32">
        <v>0</v>
      </c>
      <c r="D65" s="33">
        <v>0</v>
      </c>
    </row>
    <row r="66" spans="1:4" ht="12.75" customHeight="1" x14ac:dyDescent="0.2">
      <c r="A66" s="46" t="s">
        <v>85</v>
      </c>
      <c r="B66" s="21" t="s">
        <v>29</v>
      </c>
      <c r="C66" s="32">
        <v>1</v>
      </c>
      <c r="D66" s="33">
        <v>4.7600000000000003E-2</v>
      </c>
    </row>
    <row r="67" spans="1:4" ht="12.75" customHeight="1" x14ac:dyDescent="0.2">
      <c r="A67" s="47"/>
      <c r="B67" s="21" t="s">
        <v>30</v>
      </c>
      <c r="C67" s="32">
        <v>6</v>
      </c>
      <c r="D67" s="33">
        <v>0.28570000000000001</v>
      </c>
    </row>
    <row r="68" spans="1:4" ht="12.75" customHeight="1" x14ac:dyDescent="0.2">
      <c r="A68" s="47"/>
      <c r="B68" s="21" t="s">
        <v>31</v>
      </c>
      <c r="C68" s="32">
        <v>8</v>
      </c>
      <c r="D68" s="33">
        <v>0.38100000000000001</v>
      </c>
    </row>
    <row r="69" spans="1:4" ht="12.75" customHeight="1" x14ac:dyDescent="0.2">
      <c r="A69" s="47"/>
      <c r="B69" s="21" t="s">
        <v>32</v>
      </c>
      <c r="C69" s="32">
        <v>6</v>
      </c>
      <c r="D69" s="33">
        <v>0.28570000000000001</v>
      </c>
    </row>
    <row r="70" spans="1:4" ht="12.75" customHeight="1" x14ac:dyDescent="0.2">
      <c r="A70" s="47"/>
      <c r="B70" s="22" t="s">
        <v>14</v>
      </c>
      <c r="C70" s="32">
        <v>21</v>
      </c>
      <c r="D70" s="33">
        <v>1</v>
      </c>
    </row>
    <row r="71" spans="1:4" ht="12.75" customHeight="1" x14ac:dyDescent="0.2">
      <c r="A71" s="48"/>
      <c r="B71" s="22" t="s">
        <v>15</v>
      </c>
      <c r="C71" s="37">
        <f>SUM(C65*0+C66*1+C67*2+C68*3+C69*4)/C70</f>
        <v>2.9047619047619047</v>
      </c>
      <c r="D71" s="38"/>
    </row>
    <row r="72" spans="1:4" ht="12.75" customHeight="1" x14ac:dyDescent="0.2">
      <c r="A72" s="23"/>
      <c r="B72" s="24"/>
      <c r="C72" s="28"/>
      <c r="D72" s="29"/>
    </row>
    <row r="73" spans="1:4" x14ac:dyDescent="0.2">
      <c r="A73" s="35" t="s">
        <v>86</v>
      </c>
      <c r="B73" s="36"/>
      <c r="C73" s="37">
        <f>AVERAGE(C41,C49,C63,C71)</f>
        <v>2.9166666666666665</v>
      </c>
      <c r="D73" s="38"/>
    </row>
    <row r="74" spans="1:4" ht="12.75" customHeight="1" x14ac:dyDescent="0.2">
      <c r="A74" s="25"/>
      <c r="B74" s="26"/>
      <c r="C74" s="30"/>
      <c r="D74" s="31"/>
    </row>
    <row r="75" spans="1:4" ht="12.75" customHeight="1" x14ac:dyDescent="0.2">
      <c r="A75" s="23"/>
      <c r="B75" s="24"/>
      <c r="C75" s="28"/>
      <c r="D75" s="29"/>
    </row>
    <row r="76" spans="1:4" s="19" customFormat="1" ht="12.75" customHeight="1" x14ac:dyDescent="0.2">
      <c r="A76" s="17" t="s">
        <v>87</v>
      </c>
      <c r="B76" s="18"/>
      <c r="C76" s="27" t="s">
        <v>11</v>
      </c>
      <c r="D76" s="27" t="s">
        <v>12</v>
      </c>
    </row>
    <row r="77" spans="1:4" ht="12.75" customHeight="1" x14ac:dyDescent="0.2">
      <c r="A77" s="20" t="s">
        <v>88</v>
      </c>
      <c r="B77" s="21" t="s">
        <v>13</v>
      </c>
      <c r="C77" s="32">
        <v>5</v>
      </c>
      <c r="D77" s="33">
        <v>0.23810000000000001</v>
      </c>
    </row>
    <row r="78" spans="1:4" ht="12.75" customHeight="1" x14ac:dyDescent="0.2">
      <c r="A78" s="46" t="s">
        <v>35</v>
      </c>
      <c r="B78" s="21" t="s">
        <v>29</v>
      </c>
      <c r="C78" s="32">
        <v>4</v>
      </c>
      <c r="D78" s="33">
        <v>0.1905</v>
      </c>
    </row>
    <row r="79" spans="1:4" ht="12.75" customHeight="1" x14ac:dyDescent="0.2">
      <c r="A79" s="47"/>
      <c r="B79" s="21" t="s">
        <v>30</v>
      </c>
      <c r="C79" s="32">
        <v>1</v>
      </c>
      <c r="D79" s="33">
        <v>4.7600000000000003E-2</v>
      </c>
    </row>
    <row r="80" spans="1:4" ht="12.75" customHeight="1" x14ac:dyDescent="0.2">
      <c r="A80" s="47"/>
      <c r="B80" s="21" t="s">
        <v>31</v>
      </c>
      <c r="C80" s="32">
        <v>5</v>
      </c>
      <c r="D80" s="33">
        <v>0.23810000000000001</v>
      </c>
    </row>
    <row r="81" spans="1:4" ht="12.75" customHeight="1" x14ac:dyDescent="0.2">
      <c r="A81" s="47"/>
      <c r="B81" s="21" t="s">
        <v>32</v>
      </c>
      <c r="C81" s="32">
        <v>6</v>
      </c>
      <c r="D81" s="33">
        <v>0.28570000000000001</v>
      </c>
    </row>
    <row r="82" spans="1:4" ht="12.75" customHeight="1" x14ac:dyDescent="0.2">
      <c r="A82" s="47"/>
      <c r="B82" s="22" t="s">
        <v>14</v>
      </c>
      <c r="C82" s="32">
        <v>21</v>
      </c>
      <c r="D82" s="33">
        <v>1</v>
      </c>
    </row>
    <row r="83" spans="1:4" ht="12.75" customHeight="1" x14ac:dyDescent="0.2">
      <c r="A83" s="48"/>
      <c r="B83" s="22" t="s">
        <v>15</v>
      </c>
      <c r="C83" s="37">
        <f>SUM(C77*0+C78*1+C79*2+C80*3+C81*4)/C82</f>
        <v>2.1428571428571428</v>
      </c>
      <c r="D83" s="38"/>
    </row>
    <row r="84" spans="1:4" ht="12.75" customHeight="1" x14ac:dyDescent="0.2">
      <c r="A84" s="23"/>
      <c r="B84" s="24"/>
      <c r="C84" s="28"/>
      <c r="D84" s="29"/>
    </row>
    <row r="85" spans="1:4" ht="12.75" customHeight="1" x14ac:dyDescent="0.2">
      <c r="A85" s="20" t="s">
        <v>89</v>
      </c>
      <c r="B85" s="21" t="s">
        <v>13</v>
      </c>
      <c r="C85" s="32">
        <v>0</v>
      </c>
      <c r="D85" s="33">
        <v>0</v>
      </c>
    </row>
    <row r="86" spans="1:4" ht="12.75" customHeight="1" x14ac:dyDescent="0.2">
      <c r="A86" s="46" t="s">
        <v>36</v>
      </c>
      <c r="B86" s="21" t="s">
        <v>29</v>
      </c>
      <c r="C86" s="32">
        <v>1</v>
      </c>
      <c r="D86" s="33">
        <v>4.7600000000000003E-2</v>
      </c>
    </row>
    <row r="87" spans="1:4" ht="12.75" customHeight="1" x14ac:dyDescent="0.2">
      <c r="A87" s="47"/>
      <c r="B87" s="21" t="s">
        <v>30</v>
      </c>
      <c r="C87" s="32">
        <v>6</v>
      </c>
      <c r="D87" s="33">
        <v>0.28570000000000001</v>
      </c>
    </row>
    <row r="88" spans="1:4" ht="12.75" customHeight="1" x14ac:dyDescent="0.2">
      <c r="A88" s="47"/>
      <c r="B88" s="21" t="s">
        <v>31</v>
      </c>
      <c r="C88" s="32">
        <v>9</v>
      </c>
      <c r="D88" s="33">
        <v>0.42859999999999998</v>
      </c>
    </row>
    <row r="89" spans="1:4" ht="12.75" customHeight="1" x14ac:dyDescent="0.2">
      <c r="A89" s="47"/>
      <c r="B89" s="21" t="s">
        <v>32</v>
      </c>
      <c r="C89" s="32">
        <v>5</v>
      </c>
      <c r="D89" s="33">
        <v>0.23810000000000001</v>
      </c>
    </row>
    <row r="90" spans="1:4" ht="12.75" customHeight="1" x14ac:dyDescent="0.2">
      <c r="A90" s="47"/>
      <c r="B90" s="22" t="s">
        <v>14</v>
      </c>
      <c r="C90" s="32">
        <v>21</v>
      </c>
      <c r="D90" s="33">
        <v>1</v>
      </c>
    </row>
    <row r="91" spans="1:4" ht="12.75" customHeight="1" x14ac:dyDescent="0.2">
      <c r="A91" s="48"/>
      <c r="B91" s="22" t="s">
        <v>15</v>
      </c>
      <c r="C91" s="37">
        <f>SUM(C85*0+C86*1+C87*2+C88*3+C89*4)/C90</f>
        <v>2.8571428571428572</v>
      </c>
      <c r="D91" s="38"/>
    </row>
    <row r="92" spans="1:4" ht="12.75" customHeight="1" x14ac:dyDescent="0.2">
      <c r="A92" s="23"/>
      <c r="B92" s="24"/>
      <c r="C92" s="28"/>
      <c r="D92" s="29"/>
    </row>
    <row r="93" spans="1:4" ht="12.75" customHeight="1" x14ac:dyDescent="0.2">
      <c r="A93" s="20" t="s">
        <v>90</v>
      </c>
      <c r="B93" s="21" t="s">
        <v>13</v>
      </c>
      <c r="C93" s="32">
        <v>0</v>
      </c>
      <c r="D93" s="33">
        <v>0</v>
      </c>
    </row>
    <row r="94" spans="1:4" ht="12.75" customHeight="1" x14ac:dyDescent="0.2">
      <c r="A94" s="46" t="s">
        <v>37</v>
      </c>
      <c r="B94" s="21" t="s">
        <v>29</v>
      </c>
      <c r="C94" s="32">
        <v>1</v>
      </c>
      <c r="D94" s="33">
        <v>4.7600000000000003E-2</v>
      </c>
    </row>
    <row r="95" spans="1:4" ht="12.75" customHeight="1" x14ac:dyDescent="0.2">
      <c r="A95" s="47"/>
      <c r="B95" s="21" t="s">
        <v>30</v>
      </c>
      <c r="C95" s="32">
        <v>7</v>
      </c>
      <c r="D95" s="33">
        <v>0.33329999999999999</v>
      </c>
    </row>
    <row r="96" spans="1:4" ht="12.75" customHeight="1" x14ac:dyDescent="0.2">
      <c r="A96" s="47"/>
      <c r="B96" s="21" t="s">
        <v>31</v>
      </c>
      <c r="C96" s="32">
        <v>9</v>
      </c>
      <c r="D96" s="33">
        <v>0.42859999999999998</v>
      </c>
    </row>
    <row r="97" spans="1:4" ht="12.75" customHeight="1" x14ac:dyDescent="0.2">
      <c r="A97" s="47"/>
      <c r="B97" s="21" t="s">
        <v>32</v>
      </c>
      <c r="C97" s="32">
        <v>4</v>
      </c>
      <c r="D97" s="33">
        <v>0.1905</v>
      </c>
    </row>
    <row r="98" spans="1:4" ht="12.75" customHeight="1" x14ac:dyDescent="0.2">
      <c r="A98" s="47"/>
      <c r="B98" s="22" t="s">
        <v>14</v>
      </c>
      <c r="C98" s="32">
        <v>21</v>
      </c>
      <c r="D98" s="33">
        <v>1</v>
      </c>
    </row>
    <row r="99" spans="1:4" ht="12.75" customHeight="1" x14ac:dyDescent="0.2">
      <c r="A99" s="48"/>
      <c r="B99" s="22" t="s">
        <v>15</v>
      </c>
      <c r="C99" s="37">
        <f>SUM(C93*0+C94*1+C95*2+C96*3+C97*4)/C98</f>
        <v>2.7619047619047619</v>
      </c>
      <c r="D99" s="38"/>
    </row>
    <row r="100" spans="1:4" ht="12.75" customHeight="1" x14ac:dyDescent="0.2">
      <c r="A100" s="23"/>
      <c r="B100" s="24"/>
      <c r="C100" s="28"/>
      <c r="D100" s="29"/>
    </row>
    <row r="101" spans="1:4" x14ac:dyDescent="0.2">
      <c r="A101" s="39" t="s">
        <v>16</v>
      </c>
      <c r="B101" s="40"/>
      <c r="C101" s="40"/>
      <c r="D101" s="40"/>
    </row>
    <row r="102" spans="1:4" x14ac:dyDescent="0.2">
      <c r="A102" s="39" t="s">
        <v>17</v>
      </c>
      <c r="B102" s="40"/>
      <c r="C102" s="40"/>
      <c r="D102" s="40"/>
    </row>
    <row r="103" spans="1:4" x14ac:dyDescent="0.2">
      <c r="A103" s="41" t="s">
        <v>18</v>
      </c>
      <c r="B103" s="40"/>
      <c r="C103" s="40"/>
      <c r="D103" s="40"/>
    </row>
    <row r="104" spans="1:4" x14ac:dyDescent="0.2">
      <c r="A104" s="41" t="str">
        <f>A54</f>
        <v>Spring 2023</v>
      </c>
      <c r="B104" s="40"/>
      <c r="C104" s="40"/>
      <c r="D104" s="40"/>
    </row>
    <row r="106" spans="1:4" s="19" customFormat="1" ht="12.75" customHeight="1" x14ac:dyDescent="0.2">
      <c r="A106" s="17"/>
      <c r="B106" s="18"/>
      <c r="C106" s="27" t="s">
        <v>11</v>
      </c>
      <c r="D106" s="27" t="s">
        <v>12</v>
      </c>
    </row>
    <row r="107" spans="1:4" ht="12.75" customHeight="1" x14ac:dyDescent="0.2">
      <c r="A107" s="20" t="s">
        <v>91</v>
      </c>
      <c r="B107" s="21" t="s">
        <v>13</v>
      </c>
      <c r="C107" s="32">
        <v>0</v>
      </c>
      <c r="D107" s="33">
        <v>0</v>
      </c>
    </row>
    <row r="108" spans="1:4" ht="12.75" customHeight="1" x14ac:dyDescent="0.2">
      <c r="A108" s="46" t="s">
        <v>38</v>
      </c>
      <c r="B108" s="21" t="s">
        <v>29</v>
      </c>
      <c r="C108" s="32">
        <v>0</v>
      </c>
      <c r="D108" s="33">
        <v>0</v>
      </c>
    </row>
    <row r="109" spans="1:4" ht="12.75" customHeight="1" x14ac:dyDescent="0.2">
      <c r="A109" s="47"/>
      <c r="B109" s="21" t="s">
        <v>30</v>
      </c>
      <c r="C109" s="32">
        <v>2</v>
      </c>
      <c r="D109" s="33">
        <v>9.5200000000000007E-2</v>
      </c>
    </row>
    <row r="110" spans="1:4" ht="12.75" customHeight="1" x14ac:dyDescent="0.2">
      <c r="A110" s="47"/>
      <c r="B110" s="21" t="s">
        <v>31</v>
      </c>
      <c r="C110" s="32">
        <v>14</v>
      </c>
      <c r="D110" s="33">
        <v>0.66669999999999996</v>
      </c>
    </row>
    <row r="111" spans="1:4" ht="12.75" customHeight="1" x14ac:dyDescent="0.2">
      <c r="A111" s="47"/>
      <c r="B111" s="21" t="s">
        <v>32</v>
      </c>
      <c r="C111" s="32">
        <v>5</v>
      </c>
      <c r="D111" s="33">
        <v>0.23810000000000001</v>
      </c>
    </row>
    <row r="112" spans="1:4" ht="12.75" customHeight="1" x14ac:dyDescent="0.2">
      <c r="A112" s="47"/>
      <c r="B112" s="22" t="s">
        <v>14</v>
      </c>
      <c r="C112" s="32">
        <v>21</v>
      </c>
      <c r="D112" s="33">
        <v>1</v>
      </c>
    </row>
    <row r="113" spans="1:4" ht="12.75" customHeight="1" x14ac:dyDescent="0.2">
      <c r="A113" s="48"/>
      <c r="B113" s="22" t="s">
        <v>15</v>
      </c>
      <c r="C113" s="37">
        <f>SUM(C107*0+C108*1+C109*2+C110*3+C111*4)/C112</f>
        <v>3.1428571428571428</v>
      </c>
      <c r="D113" s="38"/>
    </row>
    <row r="114" spans="1:4" ht="12.75" customHeight="1" x14ac:dyDescent="0.2">
      <c r="A114" s="23"/>
      <c r="B114" s="24"/>
      <c r="C114" s="28"/>
      <c r="D114" s="29"/>
    </row>
    <row r="115" spans="1:4" ht="12.75" customHeight="1" x14ac:dyDescent="0.2">
      <c r="A115" s="20" t="s">
        <v>46</v>
      </c>
      <c r="B115" s="21" t="s">
        <v>13</v>
      </c>
      <c r="C115" s="32">
        <v>0</v>
      </c>
      <c r="D115" s="33">
        <v>0</v>
      </c>
    </row>
    <row r="116" spans="1:4" ht="12.75" customHeight="1" x14ac:dyDescent="0.2">
      <c r="A116" s="46" t="s">
        <v>92</v>
      </c>
      <c r="B116" s="21" t="s">
        <v>29</v>
      </c>
      <c r="C116" s="32">
        <v>1</v>
      </c>
      <c r="D116" s="33">
        <v>4.7600000000000003E-2</v>
      </c>
    </row>
    <row r="117" spans="1:4" ht="12.75" customHeight="1" x14ac:dyDescent="0.2">
      <c r="A117" s="47"/>
      <c r="B117" s="21" t="s">
        <v>30</v>
      </c>
      <c r="C117" s="32">
        <v>3</v>
      </c>
      <c r="D117" s="33">
        <v>0.1429</v>
      </c>
    </row>
    <row r="118" spans="1:4" ht="12.75" customHeight="1" x14ac:dyDescent="0.2">
      <c r="A118" s="47"/>
      <c r="B118" s="21" t="s">
        <v>31</v>
      </c>
      <c r="C118" s="32">
        <v>12</v>
      </c>
      <c r="D118" s="33">
        <v>0.57140000000000002</v>
      </c>
    </row>
    <row r="119" spans="1:4" ht="12.75" customHeight="1" x14ac:dyDescent="0.2">
      <c r="A119" s="47"/>
      <c r="B119" s="21" t="s">
        <v>32</v>
      </c>
      <c r="C119" s="32">
        <v>5</v>
      </c>
      <c r="D119" s="33">
        <v>0.23810000000000001</v>
      </c>
    </row>
    <row r="120" spans="1:4" ht="12.75" customHeight="1" x14ac:dyDescent="0.2">
      <c r="A120" s="47"/>
      <c r="B120" s="22" t="s">
        <v>14</v>
      </c>
      <c r="C120" s="32">
        <v>21</v>
      </c>
      <c r="D120" s="33">
        <v>1</v>
      </c>
    </row>
    <row r="121" spans="1:4" ht="12.75" customHeight="1" x14ac:dyDescent="0.2">
      <c r="A121" s="48"/>
      <c r="B121" s="22" t="s">
        <v>15</v>
      </c>
      <c r="C121" s="37">
        <f>SUM(C115*0+C116*1+C117*2+C118*3+C119*4)/C120</f>
        <v>3</v>
      </c>
      <c r="D121" s="38"/>
    </row>
    <row r="122" spans="1:4" ht="12.75" customHeight="1" x14ac:dyDescent="0.2">
      <c r="A122" s="23"/>
      <c r="B122" s="24"/>
      <c r="C122" s="28"/>
      <c r="D122" s="29"/>
    </row>
    <row r="123" spans="1:4" ht="12.75" customHeight="1" x14ac:dyDescent="0.2">
      <c r="A123" s="20" t="s">
        <v>93</v>
      </c>
      <c r="B123" s="21" t="s">
        <v>13</v>
      </c>
      <c r="C123" s="32">
        <v>0</v>
      </c>
      <c r="D123" s="33">
        <v>0</v>
      </c>
    </row>
    <row r="124" spans="1:4" ht="12.75" customHeight="1" x14ac:dyDescent="0.2">
      <c r="A124" s="46" t="s">
        <v>94</v>
      </c>
      <c r="B124" s="21" t="s">
        <v>29</v>
      </c>
      <c r="C124" s="32">
        <v>1</v>
      </c>
      <c r="D124" s="33">
        <v>4.7600000000000003E-2</v>
      </c>
    </row>
    <row r="125" spans="1:4" ht="12.75" customHeight="1" x14ac:dyDescent="0.2">
      <c r="A125" s="47"/>
      <c r="B125" s="21" t="s">
        <v>30</v>
      </c>
      <c r="C125" s="32">
        <v>5</v>
      </c>
      <c r="D125" s="33">
        <v>0.23810000000000001</v>
      </c>
    </row>
    <row r="126" spans="1:4" ht="12.75" customHeight="1" x14ac:dyDescent="0.2">
      <c r="A126" s="47"/>
      <c r="B126" s="21" t="s">
        <v>31</v>
      </c>
      <c r="C126" s="32">
        <v>11</v>
      </c>
      <c r="D126" s="33">
        <v>0.52380000000000004</v>
      </c>
    </row>
    <row r="127" spans="1:4" ht="12.75" customHeight="1" x14ac:dyDescent="0.2">
      <c r="A127" s="47"/>
      <c r="B127" s="21" t="s">
        <v>32</v>
      </c>
      <c r="C127" s="32">
        <v>4</v>
      </c>
      <c r="D127" s="33">
        <v>0.1905</v>
      </c>
    </row>
    <row r="128" spans="1:4" ht="12.75" customHeight="1" x14ac:dyDescent="0.2">
      <c r="A128" s="47"/>
      <c r="B128" s="22" t="s">
        <v>14</v>
      </c>
      <c r="C128" s="32">
        <v>21</v>
      </c>
      <c r="D128" s="33">
        <v>1</v>
      </c>
    </row>
    <row r="129" spans="1:4" ht="12.75" customHeight="1" x14ac:dyDescent="0.2">
      <c r="A129" s="48"/>
      <c r="B129" s="22" t="s">
        <v>15</v>
      </c>
      <c r="C129" s="37">
        <f>SUM(C123*0+C124*1+C125*2+C126*3+C127*4)/C128</f>
        <v>2.8571428571428572</v>
      </c>
      <c r="D129" s="38"/>
    </row>
    <row r="130" spans="1:4" ht="12.75" customHeight="1" x14ac:dyDescent="0.2">
      <c r="A130" s="23"/>
      <c r="B130" s="24"/>
      <c r="C130" s="28"/>
      <c r="D130" s="29"/>
    </row>
    <row r="131" spans="1:4" ht="12.75" customHeight="1" x14ac:dyDescent="0.2">
      <c r="A131" s="20" t="s">
        <v>95</v>
      </c>
      <c r="B131" s="21" t="s">
        <v>13</v>
      </c>
      <c r="C131" s="32">
        <v>0</v>
      </c>
      <c r="D131" s="33">
        <v>0</v>
      </c>
    </row>
    <row r="132" spans="1:4" ht="12.75" customHeight="1" x14ac:dyDescent="0.2">
      <c r="A132" s="46" t="s">
        <v>39</v>
      </c>
      <c r="B132" s="21" t="s">
        <v>29</v>
      </c>
      <c r="C132" s="32">
        <v>1</v>
      </c>
      <c r="D132" s="33">
        <v>0.05</v>
      </c>
    </row>
    <row r="133" spans="1:4" ht="12.75" customHeight="1" x14ac:dyDescent="0.2">
      <c r="A133" s="47"/>
      <c r="B133" s="21" t="s">
        <v>30</v>
      </c>
      <c r="C133" s="32">
        <v>8</v>
      </c>
      <c r="D133" s="33">
        <v>0.4</v>
      </c>
    </row>
    <row r="134" spans="1:4" ht="12.75" customHeight="1" x14ac:dyDescent="0.2">
      <c r="A134" s="47"/>
      <c r="B134" s="21" t="s">
        <v>31</v>
      </c>
      <c r="C134" s="32">
        <v>6</v>
      </c>
      <c r="D134" s="33">
        <v>0.3</v>
      </c>
    </row>
    <row r="135" spans="1:4" ht="12.75" customHeight="1" x14ac:dyDescent="0.2">
      <c r="A135" s="47"/>
      <c r="B135" s="21" t="s">
        <v>32</v>
      </c>
      <c r="C135" s="32">
        <v>5</v>
      </c>
      <c r="D135" s="33">
        <v>0.25</v>
      </c>
    </row>
    <row r="136" spans="1:4" ht="12.75" customHeight="1" x14ac:dyDescent="0.2">
      <c r="A136" s="47"/>
      <c r="B136" s="22" t="s">
        <v>14</v>
      </c>
      <c r="C136" s="32">
        <v>20</v>
      </c>
      <c r="D136" s="33">
        <v>1</v>
      </c>
    </row>
    <row r="137" spans="1:4" ht="12.75" customHeight="1" x14ac:dyDescent="0.2">
      <c r="A137" s="48"/>
      <c r="B137" s="22" t="s">
        <v>15</v>
      </c>
      <c r="C137" s="37">
        <f>SUM(C131*0+C132*1+C133*2+C134*3+C135*4)/C136</f>
        <v>2.75</v>
      </c>
      <c r="D137" s="38"/>
    </row>
    <row r="138" spans="1:4" ht="12.75" customHeight="1" x14ac:dyDescent="0.2">
      <c r="A138" s="23"/>
      <c r="B138" s="24"/>
      <c r="C138" s="28"/>
      <c r="D138" s="29"/>
    </row>
    <row r="139" spans="1:4" ht="12.75" customHeight="1" x14ac:dyDescent="0.2">
      <c r="A139" s="20" t="s">
        <v>96</v>
      </c>
      <c r="B139" s="21" t="s">
        <v>13</v>
      </c>
      <c r="C139" s="32">
        <v>2</v>
      </c>
      <c r="D139" s="33">
        <v>9.5200000000000007E-2</v>
      </c>
    </row>
    <row r="140" spans="1:4" ht="12.75" customHeight="1" x14ac:dyDescent="0.2">
      <c r="A140" s="46" t="s">
        <v>40</v>
      </c>
      <c r="B140" s="21" t="s">
        <v>29</v>
      </c>
      <c r="C140" s="32">
        <v>4</v>
      </c>
      <c r="D140" s="33">
        <v>0.1905</v>
      </c>
    </row>
    <row r="141" spans="1:4" ht="12.75" customHeight="1" x14ac:dyDescent="0.2">
      <c r="A141" s="47"/>
      <c r="B141" s="21" t="s">
        <v>30</v>
      </c>
      <c r="C141" s="32">
        <v>3</v>
      </c>
      <c r="D141" s="33">
        <v>0.1429</v>
      </c>
    </row>
    <row r="142" spans="1:4" ht="12.75" customHeight="1" x14ac:dyDescent="0.2">
      <c r="A142" s="47"/>
      <c r="B142" s="21" t="s">
        <v>31</v>
      </c>
      <c r="C142" s="32">
        <v>6</v>
      </c>
      <c r="D142" s="33">
        <v>0.28570000000000001</v>
      </c>
    </row>
    <row r="143" spans="1:4" ht="12.75" customHeight="1" x14ac:dyDescent="0.2">
      <c r="A143" s="47"/>
      <c r="B143" s="21" t="s">
        <v>32</v>
      </c>
      <c r="C143" s="32">
        <v>6</v>
      </c>
      <c r="D143" s="33">
        <v>0.28570000000000001</v>
      </c>
    </row>
    <row r="144" spans="1:4" ht="12.75" customHeight="1" x14ac:dyDescent="0.2">
      <c r="A144" s="47"/>
      <c r="B144" s="22" t="s">
        <v>14</v>
      </c>
      <c r="C144" s="32">
        <v>21</v>
      </c>
      <c r="D144" s="33">
        <v>1</v>
      </c>
    </row>
    <row r="145" spans="1:4" ht="12.75" customHeight="1" x14ac:dyDescent="0.2">
      <c r="A145" s="48"/>
      <c r="B145" s="22" t="s">
        <v>15</v>
      </c>
      <c r="C145" s="37">
        <f>SUM(C139*0+C140*1+C141*2+C142*3+C143*4)/C144</f>
        <v>2.4761904761904763</v>
      </c>
      <c r="D145" s="38"/>
    </row>
    <row r="146" spans="1:4" ht="12.75" customHeight="1" x14ac:dyDescent="0.2">
      <c r="A146" s="23"/>
      <c r="B146" s="24"/>
      <c r="C146" s="28"/>
      <c r="D146" s="29"/>
    </row>
    <row r="147" spans="1:4" x14ac:dyDescent="0.2">
      <c r="A147" s="35" t="s">
        <v>97</v>
      </c>
      <c r="B147" s="36"/>
      <c r="C147" s="37">
        <f>AVERAGE(C83,C91,C99,C113,C121,C129,C137,C145)</f>
        <v>2.7485119047619051</v>
      </c>
      <c r="D147" s="38"/>
    </row>
    <row r="148" spans="1:4" ht="12.75" customHeight="1" x14ac:dyDescent="0.2">
      <c r="A148" s="25"/>
      <c r="B148" s="26"/>
      <c r="C148" s="30"/>
      <c r="D148" s="31"/>
    </row>
    <row r="149" spans="1:4" ht="12.75" customHeight="1" x14ac:dyDescent="0.2">
      <c r="A149" s="23"/>
      <c r="B149" s="24"/>
      <c r="C149" s="28"/>
      <c r="D149" s="29"/>
    </row>
    <row r="150" spans="1:4" s="19" customFormat="1" ht="12.75" customHeight="1" x14ac:dyDescent="0.2">
      <c r="A150" s="39" t="s">
        <v>16</v>
      </c>
      <c r="B150" s="40"/>
      <c r="C150" s="40"/>
      <c r="D150" s="40"/>
    </row>
    <row r="151" spans="1:4" ht="12.75" customHeight="1" x14ac:dyDescent="0.2">
      <c r="A151" s="39" t="s">
        <v>17</v>
      </c>
      <c r="B151" s="40"/>
      <c r="C151" s="40"/>
      <c r="D151" s="40"/>
    </row>
    <row r="152" spans="1:4" ht="12.75" customHeight="1" x14ac:dyDescent="0.2">
      <c r="A152" s="41" t="s">
        <v>18</v>
      </c>
      <c r="B152" s="40"/>
      <c r="C152" s="40"/>
      <c r="D152" s="40"/>
    </row>
    <row r="153" spans="1:4" ht="12.75" customHeight="1" x14ac:dyDescent="0.2">
      <c r="A153" s="41" t="str">
        <f>A4</f>
        <v>Spring 2023</v>
      </c>
      <c r="B153" s="40"/>
      <c r="C153" s="40"/>
      <c r="D153" s="40"/>
    </row>
    <row r="154" spans="1:4" ht="12.75" customHeight="1" x14ac:dyDescent="0.2"/>
    <row r="155" spans="1:4" ht="12.75" customHeight="1" x14ac:dyDescent="0.2">
      <c r="A155" s="17" t="s">
        <v>98</v>
      </c>
      <c r="B155" s="18"/>
      <c r="C155" s="27" t="s">
        <v>11</v>
      </c>
      <c r="D155" s="27" t="s">
        <v>12</v>
      </c>
    </row>
    <row r="156" spans="1:4" ht="12.75" customHeight="1" x14ac:dyDescent="0.2">
      <c r="A156" s="20" t="s">
        <v>47</v>
      </c>
      <c r="B156" s="21" t="s">
        <v>13</v>
      </c>
      <c r="C156" s="32">
        <v>0</v>
      </c>
      <c r="D156" s="33">
        <v>0</v>
      </c>
    </row>
    <row r="157" spans="1:4" ht="12.75" customHeight="1" x14ac:dyDescent="0.2">
      <c r="A157" s="46" t="s">
        <v>41</v>
      </c>
      <c r="B157" s="21" t="s">
        <v>29</v>
      </c>
      <c r="C157" s="32">
        <v>1</v>
      </c>
      <c r="D157" s="33">
        <v>0.05</v>
      </c>
    </row>
    <row r="158" spans="1:4" ht="12.75" customHeight="1" x14ac:dyDescent="0.2">
      <c r="A158" s="47"/>
      <c r="B158" s="21" t="s">
        <v>30</v>
      </c>
      <c r="C158" s="32">
        <v>5</v>
      </c>
      <c r="D158" s="33">
        <v>0.25</v>
      </c>
    </row>
    <row r="159" spans="1:4" ht="12.75" customHeight="1" x14ac:dyDescent="0.2">
      <c r="A159" s="47"/>
      <c r="B159" s="21" t="s">
        <v>31</v>
      </c>
      <c r="C159" s="32">
        <v>5</v>
      </c>
      <c r="D159" s="33">
        <v>0.25</v>
      </c>
    </row>
    <row r="160" spans="1:4" ht="12.75" customHeight="1" x14ac:dyDescent="0.2">
      <c r="A160" s="47"/>
      <c r="B160" s="21" t="s">
        <v>32</v>
      </c>
      <c r="C160" s="32">
        <v>9</v>
      </c>
      <c r="D160" s="33">
        <v>0.45</v>
      </c>
    </row>
    <row r="161" spans="1:4" ht="12.75" customHeight="1" x14ac:dyDescent="0.2">
      <c r="A161" s="47"/>
      <c r="B161" s="22" t="s">
        <v>14</v>
      </c>
      <c r="C161" s="32">
        <v>20</v>
      </c>
      <c r="D161" s="33">
        <v>1</v>
      </c>
    </row>
    <row r="162" spans="1:4" ht="12.75" customHeight="1" x14ac:dyDescent="0.2">
      <c r="A162" s="48"/>
      <c r="B162" s="22" t="s">
        <v>15</v>
      </c>
      <c r="C162" s="37">
        <f>SUM(C156*0+C157*1+C158*2+C159*3+C160*4)/C161</f>
        <v>3.1</v>
      </c>
      <c r="D162" s="38"/>
    </row>
    <row r="163" spans="1:4" ht="12.75" customHeight="1" x14ac:dyDescent="0.2">
      <c r="A163" s="23"/>
      <c r="B163" s="24"/>
      <c r="C163" s="28"/>
      <c r="D163" s="29"/>
    </row>
    <row r="164" spans="1:4" ht="12.75" customHeight="1" x14ac:dyDescent="0.2">
      <c r="A164" s="20" t="s">
        <v>48</v>
      </c>
      <c r="B164" s="21" t="s">
        <v>13</v>
      </c>
      <c r="C164" s="32">
        <v>1</v>
      </c>
      <c r="D164" s="33">
        <v>4.7600000000000003E-2</v>
      </c>
    </row>
    <row r="165" spans="1:4" ht="12.75" customHeight="1" x14ac:dyDescent="0.2">
      <c r="A165" s="46" t="s">
        <v>42</v>
      </c>
      <c r="B165" s="21" t="s">
        <v>29</v>
      </c>
      <c r="C165" s="32">
        <v>1</v>
      </c>
      <c r="D165" s="33">
        <v>4.7600000000000003E-2</v>
      </c>
    </row>
    <row r="166" spans="1:4" ht="12.75" customHeight="1" x14ac:dyDescent="0.2">
      <c r="A166" s="47"/>
      <c r="B166" s="21" t="s">
        <v>30</v>
      </c>
      <c r="C166" s="32">
        <v>7</v>
      </c>
      <c r="D166" s="33">
        <v>0.33329999999999999</v>
      </c>
    </row>
    <row r="167" spans="1:4" ht="12.75" customHeight="1" x14ac:dyDescent="0.2">
      <c r="A167" s="47"/>
      <c r="B167" s="21" t="s">
        <v>31</v>
      </c>
      <c r="C167" s="32">
        <v>6</v>
      </c>
      <c r="D167" s="33">
        <v>0.28570000000000001</v>
      </c>
    </row>
    <row r="168" spans="1:4" ht="12.75" customHeight="1" x14ac:dyDescent="0.2">
      <c r="A168" s="47"/>
      <c r="B168" s="21" t="s">
        <v>32</v>
      </c>
      <c r="C168" s="32">
        <v>6</v>
      </c>
      <c r="D168" s="33">
        <v>0.28570000000000001</v>
      </c>
    </row>
    <row r="169" spans="1:4" ht="12.75" customHeight="1" x14ac:dyDescent="0.2">
      <c r="A169" s="47"/>
      <c r="B169" s="22" t="s">
        <v>14</v>
      </c>
      <c r="C169" s="32">
        <v>21</v>
      </c>
      <c r="D169" s="33">
        <v>1</v>
      </c>
    </row>
    <row r="170" spans="1:4" ht="12.75" customHeight="1" x14ac:dyDescent="0.2">
      <c r="A170" s="48"/>
      <c r="B170" s="22" t="s">
        <v>15</v>
      </c>
      <c r="C170" s="37">
        <f>SUM(C164*0+C165*1+C166*2+C167*3+C168*4)/C169</f>
        <v>2.7142857142857144</v>
      </c>
      <c r="D170" s="38"/>
    </row>
    <row r="171" spans="1:4" ht="12.75" customHeight="1" x14ac:dyDescent="0.2">
      <c r="A171" s="23"/>
      <c r="B171" s="24"/>
      <c r="C171" s="28"/>
      <c r="D171" s="29"/>
    </row>
    <row r="172" spans="1:4" ht="12.75" customHeight="1" x14ac:dyDescent="0.2">
      <c r="A172" s="20" t="s">
        <v>49</v>
      </c>
      <c r="B172" s="21" t="s">
        <v>13</v>
      </c>
      <c r="C172" s="32">
        <v>0</v>
      </c>
      <c r="D172" s="33">
        <v>0</v>
      </c>
    </row>
    <row r="173" spans="1:4" ht="12.75" customHeight="1" x14ac:dyDescent="0.2">
      <c r="A173" s="46" t="s">
        <v>43</v>
      </c>
      <c r="B173" s="21" t="s">
        <v>29</v>
      </c>
      <c r="C173" s="32">
        <v>4</v>
      </c>
      <c r="D173" s="33">
        <v>0.2</v>
      </c>
    </row>
    <row r="174" spans="1:4" ht="12.75" customHeight="1" x14ac:dyDescent="0.2">
      <c r="A174" s="47"/>
      <c r="B174" s="21" t="s">
        <v>30</v>
      </c>
      <c r="C174" s="32">
        <v>4</v>
      </c>
      <c r="D174" s="33">
        <v>0.2</v>
      </c>
    </row>
    <row r="175" spans="1:4" ht="12.75" customHeight="1" x14ac:dyDescent="0.2">
      <c r="A175" s="47"/>
      <c r="B175" s="21" t="s">
        <v>31</v>
      </c>
      <c r="C175" s="32">
        <v>5</v>
      </c>
      <c r="D175" s="33">
        <v>0.25</v>
      </c>
    </row>
    <row r="176" spans="1:4" ht="12.75" customHeight="1" x14ac:dyDescent="0.2">
      <c r="A176" s="47"/>
      <c r="B176" s="21" t="s">
        <v>32</v>
      </c>
      <c r="C176" s="32">
        <v>7</v>
      </c>
      <c r="D176" s="33">
        <v>0.35</v>
      </c>
    </row>
    <row r="177" spans="1:4" ht="12.75" customHeight="1" x14ac:dyDescent="0.2">
      <c r="A177" s="47"/>
      <c r="B177" s="22" t="s">
        <v>14</v>
      </c>
      <c r="C177" s="32">
        <v>20</v>
      </c>
      <c r="D177" s="33">
        <v>1</v>
      </c>
    </row>
    <row r="178" spans="1:4" ht="12.75" customHeight="1" x14ac:dyDescent="0.2">
      <c r="A178" s="48"/>
      <c r="B178" s="22" t="s">
        <v>15</v>
      </c>
      <c r="C178" s="37">
        <f>SUM(C172*0+C173*1+C174*2+C175*3+C176*4)/C177</f>
        <v>2.75</v>
      </c>
      <c r="D178" s="38"/>
    </row>
    <row r="179" spans="1:4" ht="12.75" customHeight="1" x14ac:dyDescent="0.2">
      <c r="A179" s="23"/>
      <c r="B179" s="24"/>
      <c r="C179" s="28"/>
      <c r="D179" s="29"/>
    </row>
    <row r="180" spans="1:4" ht="12.75" customHeight="1" x14ac:dyDescent="0.2">
      <c r="A180" s="20" t="s">
        <v>50</v>
      </c>
      <c r="B180" s="21" t="s">
        <v>13</v>
      </c>
      <c r="C180" s="32">
        <v>6</v>
      </c>
      <c r="D180" s="33">
        <v>0.28570000000000001</v>
      </c>
    </row>
    <row r="181" spans="1:4" ht="12.75" customHeight="1" x14ac:dyDescent="0.2">
      <c r="A181" s="46" t="s">
        <v>44</v>
      </c>
      <c r="B181" s="21" t="s">
        <v>29</v>
      </c>
      <c r="C181" s="32">
        <v>3</v>
      </c>
      <c r="D181" s="33">
        <v>0.1429</v>
      </c>
    </row>
    <row r="182" spans="1:4" ht="12.75" customHeight="1" x14ac:dyDescent="0.2">
      <c r="A182" s="47"/>
      <c r="B182" s="21" t="s">
        <v>30</v>
      </c>
      <c r="C182" s="32">
        <v>0</v>
      </c>
      <c r="D182" s="33">
        <v>0</v>
      </c>
    </row>
    <row r="183" spans="1:4" ht="12.75" customHeight="1" x14ac:dyDescent="0.2">
      <c r="A183" s="47"/>
      <c r="B183" s="21" t="s">
        <v>31</v>
      </c>
      <c r="C183" s="32">
        <v>5</v>
      </c>
      <c r="D183" s="33">
        <v>0.23810000000000001</v>
      </c>
    </row>
    <row r="184" spans="1:4" ht="12.75" customHeight="1" x14ac:dyDescent="0.2">
      <c r="A184" s="47"/>
      <c r="B184" s="21" t="s">
        <v>32</v>
      </c>
      <c r="C184" s="32">
        <v>7</v>
      </c>
      <c r="D184" s="33">
        <v>0.33329999999999999</v>
      </c>
    </row>
    <row r="185" spans="1:4" ht="12.75" customHeight="1" x14ac:dyDescent="0.2">
      <c r="A185" s="47"/>
      <c r="B185" s="22" t="s">
        <v>14</v>
      </c>
      <c r="C185" s="32">
        <v>21</v>
      </c>
      <c r="D185" s="33">
        <v>1</v>
      </c>
    </row>
    <row r="186" spans="1:4" ht="12.75" customHeight="1" x14ac:dyDescent="0.2">
      <c r="A186" s="48"/>
      <c r="B186" s="22" t="s">
        <v>15</v>
      </c>
      <c r="C186" s="37">
        <f>SUM(C180*0+C181*1+C182*2+C183*3+C184*4)/C185</f>
        <v>2.1904761904761907</v>
      </c>
      <c r="D186" s="38"/>
    </row>
    <row r="187" spans="1:4" ht="12.75" customHeight="1" x14ac:dyDescent="0.2">
      <c r="A187" s="23"/>
      <c r="B187" s="24"/>
      <c r="C187" s="28"/>
      <c r="D187" s="29"/>
    </row>
    <row r="188" spans="1:4" ht="12.75" customHeight="1" x14ac:dyDescent="0.2">
      <c r="A188" s="20" t="s">
        <v>51</v>
      </c>
      <c r="B188" s="21" t="s">
        <v>13</v>
      </c>
      <c r="C188" s="32">
        <v>1</v>
      </c>
      <c r="D188" s="33">
        <v>4.7600000000000003E-2</v>
      </c>
    </row>
    <row r="189" spans="1:4" ht="12.75" customHeight="1" x14ac:dyDescent="0.2">
      <c r="A189" s="46" t="s">
        <v>45</v>
      </c>
      <c r="B189" s="21" t="s">
        <v>29</v>
      </c>
      <c r="C189" s="32">
        <v>2</v>
      </c>
      <c r="D189" s="33">
        <v>9.5200000000000007E-2</v>
      </c>
    </row>
    <row r="190" spans="1:4" x14ac:dyDescent="0.2">
      <c r="A190" s="47"/>
      <c r="B190" s="21" t="s">
        <v>30</v>
      </c>
      <c r="C190" s="32">
        <v>6</v>
      </c>
      <c r="D190" s="33">
        <v>0.28570000000000001</v>
      </c>
    </row>
    <row r="191" spans="1:4" ht="12.75" customHeight="1" x14ac:dyDescent="0.2">
      <c r="A191" s="47"/>
      <c r="B191" s="21" t="s">
        <v>31</v>
      </c>
      <c r="C191" s="32">
        <v>6</v>
      </c>
      <c r="D191" s="33">
        <v>0.28570000000000001</v>
      </c>
    </row>
    <row r="192" spans="1:4" ht="12.75" customHeight="1" x14ac:dyDescent="0.2">
      <c r="A192" s="47"/>
      <c r="B192" s="21" t="s">
        <v>32</v>
      </c>
      <c r="C192" s="32">
        <v>6</v>
      </c>
      <c r="D192" s="33">
        <v>0.28570000000000001</v>
      </c>
    </row>
    <row r="193" spans="1:4" ht="12.75" customHeight="1" x14ac:dyDescent="0.2">
      <c r="A193" s="47"/>
      <c r="B193" s="22" t="s">
        <v>14</v>
      </c>
      <c r="C193" s="32">
        <v>21</v>
      </c>
      <c r="D193" s="33">
        <v>1</v>
      </c>
    </row>
    <row r="194" spans="1:4" s="19" customFormat="1" ht="12.75" customHeight="1" x14ac:dyDescent="0.2">
      <c r="A194" s="48"/>
      <c r="B194" s="22" t="s">
        <v>15</v>
      </c>
      <c r="C194" s="37">
        <f>SUM(C188*0+C189*1+C190*2+C191*3+C192*4)/C193</f>
        <v>2.6666666666666665</v>
      </c>
      <c r="D194" s="38"/>
    </row>
    <row r="195" spans="1:4" x14ac:dyDescent="0.2">
      <c r="A195" s="23"/>
      <c r="B195" s="24"/>
      <c r="C195" s="28"/>
      <c r="D195" s="29"/>
    </row>
    <row r="196" spans="1:4" x14ac:dyDescent="0.2">
      <c r="A196" s="35" t="s">
        <v>99</v>
      </c>
      <c r="B196" s="36"/>
      <c r="C196" s="37">
        <f>AVERAGE(C162,C170,C178,C186,C194)</f>
        <v>2.6842857142857146</v>
      </c>
      <c r="D196" s="38"/>
    </row>
    <row r="197" spans="1:4" ht="12.75" customHeight="1" x14ac:dyDescent="0.2">
      <c r="A197" s="25"/>
      <c r="B197" s="26"/>
      <c r="C197" s="30"/>
      <c r="D197" s="31"/>
    </row>
    <row r="198" spans="1:4" ht="12.75" customHeight="1" x14ac:dyDescent="0.2">
      <c r="A198" s="23"/>
      <c r="B198" s="24"/>
      <c r="C198" s="28"/>
      <c r="D198" s="29"/>
    </row>
    <row r="199" spans="1:4" x14ac:dyDescent="0.2">
      <c r="A199" s="39" t="s">
        <v>16</v>
      </c>
      <c r="B199" s="40"/>
      <c r="C199" s="40"/>
      <c r="D199" s="40"/>
    </row>
    <row r="200" spans="1:4" x14ac:dyDescent="0.2">
      <c r="A200" s="39" t="s">
        <v>17</v>
      </c>
      <c r="B200" s="40"/>
      <c r="C200" s="40"/>
      <c r="D200" s="40"/>
    </row>
    <row r="201" spans="1:4" x14ac:dyDescent="0.2">
      <c r="A201" s="41" t="s">
        <v>18</v>
      </c>
      <c r="B201" s="40"/>
      <c r="C201" s="40"/>
      <c r="D201" s="40"/>
    </row>
    <row r="202" spans="1:4" x14ac:dyDescent="0.2">
      <c r="A202" s="41" t="str">
        <f>A4</f>
        <v>Spring 2023</v>
      </c>
      <c r="B202" s="40"/>
      <c r="C202" s="40"/>
      <c r="D202" s="40"/>
    </row>
    <row r="204" spans="1:4" ht="12.75" customHeight="1" x14ac:dyDescent="0.2">
      <c r="A204" s="17" t="s">
        <v>100</v>
      </c>
      <c r="B204" s="24"/>
      <c r="C204" s="28"/>
      <c r="D204" s="29"/>
    </row>
    <row r="205" spans="1:4" ht="12.75" customHeight="1" x14ac:dyDescent="0.2">
      <c r="A205" s="17" t="s">
        <v>101</v>
      </c>
      <c r="B205" s="18"/>
      <c r="C205" s="27" t="s">
        <v>11</v>
      </c>
      <c r="D205" s="27" t="s">
        <v>12</v>
      </c>
    </row>
    <row r="206" spans="1:4" ht="12.75" customHeight="1" x14ac:dyDescent="0.2">
      <c r="A206" s="42" t="s">
        <v>19</v>
      </c>
      <c r="B206" s="21" t="s">
        <v>13</v>
      </c>
      <c r="C206" s="32">
        <v>3</v>
      </c>
      <c r="D206" s="33">
        <v>0.1429</v>
      </c>
    </row>
    <row r="207" spans="1:4" ht="12.75" customHeight="1" x14ac:dyDescent="0.2">
      <c r="A207" s="42"/>
      <c r="B207" s="21" t="s">
        <v>29</v>
      </c>
      <c r="C207" s="32">
        <v>0</v>
      </c>
      <c r="D207" s="33">
        <v>0</v>
      </c>
    </row>
    <row r="208" spans="1:4" x14ac:dyDescent="0.2">
      <c r="A208" s="43"/>
      <c r="B208" s="21" t="s">
        <v>30</v>
      </c>
      <c r="C208" s="32">
        <v>4</v>
      </c>
      <c r="D208" s="33">
        <v>0.1905</v>
      </c>
    </row>
    <row r="209" spans="1:4" ht="12.75" customHeight="1" x14ac:dyDescent="0.2">
      <c r="A209" s="43"/>
      <c r="B209" s="21" t="s">
        <v>31</v>
      </c>
      <c r="C209" s="32">
        <v>5</v>
      </c>
      <c r="D209" s="33">
        <v>0.23810000000000001</v>
      </c>
    </row>
    <row r="210" spans="1:4" ht="12.75" customHeight="1" x14ac:dyDescent="0.2">
      <c r="A210" s="43"/>
      <c r="B210" s="21" t="s">
        <v>32</v>
      </c>
      <c r="C210" s="32">
        <v>9</v>
      </c>
      <c r="D210" s="33">
        <v>0.42859999999999998</v>
      </c>
    </row>
    <row r="211" spans="1:4" ht="12.75" customHeight="1" x14ac:dyDescent="0.2">
      <c r="A211" s="43"/>
      <c r="B211" s="22" t="s">
        <v>14</v>
      </c>
      <c r="C211" s="32">
        <v>21</v>
      </c>
      <c r="D211" s="33">
        <v>1</v>
      </c>
    </row>
    <row r="212" spans="1:4" ht="12.75" customHeight="1" x14ac:dyDescent="0.2">
      <c r="A212" s="43"/>
      <c r="B212" s="22" t="s">
        <v>15</v>
      </c>
      <c r="C212" s="37">
        <f>SUM(C206*0+C207*1+C208*2+C209*3+C210*4)/C211</f>
        <v>2.8095238095238093</v>
      </c>
      <c r="D212" s="38"/>
    </row>
    <row r="213" spans="1:4" ht="12.75" customHeight="1" x14ac:dyDescent="0.2">
      <c r="A213" s="23"/>
      <c r="B213" s="24"/>
      <c r="C213" s="28"/>
      <c r="D213" s="29"/>
    </row>
    <row r="214" spans="1:4" ht="12.75" customHeight="1" x14ac:dyDescent="0.2">
      <c r="A214" s="42" t="s">
        <v>20</v>
      </c>
      <c r="B214" s="21" t="s">
        <v>13</v>
      </c>
      <c r="C214" s="32">
        <v>0</v>
      </c>
      <c r="D214" s="33">
        <v>0</v>
      </c>
    </row>
    <row r="215" spans="1:4" ht="12.75" customHeight="1" x14ac:dyDescent="0.2">
      <c r="A215" s="43"/>
      <c r="B215" s="21" t="s">
        <v>29</v>
      </c>
      <c r="C215" s="32">
        <v>1</v>
      </c>
      <c r="D215" s="33">
        <v>4.7600000000000003E-2</v>
      </c>
    </row>
    <row r="216" spans="1:4" x14ac:dyDescent="0.2">
      <c r="A216" s="43"/>
      <c r="B216" s="21" t="s">
        <v>30</v>
      </c>
      <c r="C216" s="32">
        <v>1</v>
      </c>
      <c r="D216" s="33">
        <v>4.7600000000000003E-2</v>
      </c>
    </row>
    <row r="217" spans="1:4" ht="12.75" customHeight="1" x14ac:dyDescent="0.2">
      <c r="A217" s="43"/>
      <c r="B217" s="21" t="s">
        <v>31</v>
      </c>
      <c r="C217" s="32">
        <v>7</v>
      </c>
      <c r="D217" s="33">
        <v>0.33329999999999999</v>
      </c>
    </row>
    <row r="218" spans="1:4" ht="12.75" customHeight="1" x14ac:dyDescent="0.2">
      <c r="A218" s="43"/>
      <c r="B218" s="21" t="s">
        <v>32</v>
      </c>
      <c r="C218" s="32">
        <v>12</v>
      </c>
      <c r="D218" s="33">
        <v>0.57140000000000002</v>
      </c>
    </row>
    <row r="219" spans="1:4" ht="12.75" customHeight="1" x14ac:dyDescent="0.2">
      <c r="A219" s="43"/>
      <c r="B219" s="22" t="s">
        <v>14</v>
      </c>
      <c r="C219" s="32">
        <v>21</v>
      </c>
      <c r="D219" s="33">
        <v>1</v>
      </c>
    </row>
    <row r="220" spans="1:4" ht="12.75" customHeight="1" x14ac:dyDescent="0.2">
      <c r="A220" s="43"/>
      <c r="B220" s="22" t="s">
        <v>15</v>
      </c>
      <c r="C220" s="37">
        <f>SUM(C214*0+C215*1+C216*2+C217*3+C218*4)/C219</f>
        <v>3.4285714285714284</v>
      </c>
      <c r="D220" s="38"/>
    </row>
    <row r="221" spans="1:4" ht="12.75" customHeight="1" x14ac:dyDescent="0.2">
      <c r="A221" s="23"/>
      <c r="B221" s="24"/>
      <c r="C221" s="28"/>
      <c r="D221" s="29"/>
    </row>
    <row r="222" spans="1:4" ht="12.75" customHeight="1" x14ac:dyDescent="0.2">
      <c r="A222" s="42" t="s">
        <v>21</v>
      </c>
      <c r="B222" s="21" t="s">
        <v>13</v>
      </c>
      <c r="C222" s="32">
        <v>0</v>
      </c>
      <c r="D222" s="33">
        <v>0</v>
      </c>
    </row>
    <row r="223" spans="1:4" ht="12.75" customHeight="1" x14ac:dyDescent="0.2">
      <c r="A223" s="43"/>
      <c r="B223" s="21" t="s">
        <v>29</v>
      </c>
      <c r="C223" s="32">
        <v>0</v>
      </c>
      <c r="D223" s="33">
        <v>0</v>
      </c>
    </row>
    <row r="224" spans="1:4" x14ac:dyDescent="0.2">
      <c r="A224" s="43"/>
      <c r="B224" s="21" t="s">
        <v>30</v>
      </c>
      <c r="C224" s="32">
        <v>4</v>
      </c>
      <c r="D224" s="33">
        <v>0.1905</v>
      </c>
    </row>
    <row r="225" spans="1:4" ht="12.75" customHeight="1" x14ac:dyDescent="0.2">
      <c r="A225" s="43"/>
      <c r="B225" s="21" t="s">
        <v>31</v>
      </c>
      <c r="C225" s="32">
        <v>6</v>
      </c>
      <c r="D225" s="33">
        <v>0.28570000000000001</v>
      </c>
    </row>
    <row r="226" spans="1:4" ht="12.75" customHeight="1" x14ac:dyDescent="0.2">
      <c r="A226" s="43"/>
      <c r="B226" s="21" t="s">
        <v>32</v>
      </c>
      <c r="C226" s="32">
        <v>11</v>
      </c>
      <c r="D226" s="33">
        <v>0.52380000000000004</v>
      </c>
    </row>
    <row r="227" spans="1:4" ht="12.75" customHeight="1" x14ac:dyDescent="0.2">
      <c r="A227" s="43"/>
      <c r="B227" s="22" t="s">
        <v>14</v>
      </c>
      <c r="C227" s="32">
        <v>21</v>
      </c>
      <c r="D227" s="33">
        <v>1</v>
      </c>
    </row>
    <row r="228" spans="1:4" ht="12.75" customHeight="1" x14ac:dyDescent="0.2">
      <c r="A228" s="43"/>
      <c r="B228" s="22" t="s">
        <v>15</v>
      </c>
      <c r="C228" s="37">
        <f>SUM(C222*0+C223*1+C224*2+C225*3+C226*4)/C227</f>
        <v>3.3333333333333335</v>
      </c>
      <c r="D228" s="38"/>
    </row>
    <row r="229" spans="1:4" ht="12.75" customHeight="1" x14ac:dyDescent="0.2">
      <c r="A229" s="23"/>
      <c r="B229" s="24"/>
      <c r="C229" s="28"/>
      <c r="D229" s="29"/>
    </row>
    <row r="230" spans="1:4" ht="12.75" customHeight="1" x14ac:dyDescent="0.2">
      <c r="A230" s="42" t="s">
        <v>22</v>
      </c>
      <c r="B230" s="21" t="s">
        <v>13</v>
      </c>
      <c r="C230" s="32">
        <v>0</v>
      </c>
      <c r="D230" s="33">
        <v>0</v>
      </c>
    </row>
    <row r="231" spans="1:4" ht="12.75" customHeight="1" x14ac:dyDescent="0.2">
      <c r="A231" s="43"/>
      <c r="B231" s="21" t="s">
        <v>29</v>
      </c>
      <c r="C231" s="32">
        <v>1</v>
      </c>
      <c r="D231" s="33">
        <v>4.7600000000000003E-2</v>
      </c>
    </row>
    <row r="232" spans="1:4" x14ac:dyDescent="0.2">
      <c r="A232" s="43"/>
      <c r="B232" s="21" t="s">
        <v>30</v>
      </c>
      <c r="C232" s="32">
        <v>3</v>
      </c>
      <c r="D232" s="33">
        <v>0.1429</v>
      </c>
    </row>
    <row r="233" spans="1:4" x14ac:dyDescent="0.2">
      <c r="A233" s="43"/>
      <c r="B233" s="21" t="s">
        <v>31</v>
      </c>
      <c r="C233" s="32">
        <v>6</v>
      </c>
      <c r="D233" s="33">
        <v>0.28570000000000001</v>
      </c>
    </row>
    <row r="234" spans="1:4" ht="12.75" customHeight="1" x14ac:dyDescent="0.2">
      <c r="A234" s="43"/>
      <c r="B234" s="21" t="s">
        <v>32</v>
      </c>
      <c r="C234" s="32">
        <v>11</v>
      </c>
      <c r="D234" s="33">
        <v>0.52380000000000004</v>
      </c>
    </row>
    <row r="235" spans="1:4" ht="12.75" customHeight="1" x14ac:dyDescent="0.2">
      <c r="A235" s="43"/>
      <c r="B235" s="22" t="s">
        <v>14</v>
      </c>
      <c r="C235" s="32">
        <v>21</v>
      </c>
      <c r="D235" s="33">
        <v>1</v>
      </c>
    </row>
    <row r="236" spans="1:4" ht="12.75" customHeight="1" x14ac:dyDescent="0.2">
      <c r="A236" s="43"/>
      <c r="B236" s="22" t="s">
        <v>15</v>
      </c>
      <c r="C236" s="37">
        <f>SUM(C230*0+C231*1+C232*2+C233*3+C234*4)/C235</f>
        <v>3.2857142857142856</v>
      </c>
      <c r="D236" s="38"/>
    </row>
    <row r="237" spans="1:4" ht="12.75" customHeight="1" x14ac:dyDescent="0.2">
      <c r="A237" s="23"/>
      <c r="B237" s="24"/>
      <c r="C237" s="28"/>
      <c r="D237" s="29"/>
    </row>
    <row r="238" spans="1:4" x14ac:dyDescent="0.2">
      <c r="A238" s="42" t="s">
        <v>23</v>
      </c>
      <c r="B238" s="21" t="s">
        <v>13</v>
      </c>
      <c r="C238" s="32">
        <v>0</v>
      </c>
      <c r="D238" s="33">
        <v>0</v>
      </c>
    </row>
    <row r="239" spans="1:4" ht="12.75" customHeight="1" x14ac:dyDescent="0.2">
      <c r="A239" s="42"/>
      <c r="B239" s="21" t="s">
        <v>29</v>
      </c>
      <c r="C239" s="32">
        <v>0</v>
      </c>
      <c r="D239" s="33">
        <v>0</v>
      </c>
    </row>
    <row r="240" spans="1:4" x14ac:dyDescent="0.2">
      <c r="A240" s="43"/>
      <c r="B240" s="21" t="s">
        <v>30</v>
      </c>
      <c r="C240" s="32">
        <v>2</v>
      </c>
      <c r="D240" s="33">
        <v>9.5200000000000007E-2</v>
      </c>
    </row>
    <row r="241" spans="1:4" x14ac:dyDescent="0.2">
      <c r="A241" s="43"/>
      <c r="B241" s="21" t="s">
        <v>31</v>
      </c>
      <c r="C241" s="32">
        <v>9</v>
      </c>
      <c r="D241" s="33">
        <v>0.42859999999999998</v>
      </c>
    </row>
    <row r="242" spans="1:4" ht="12.75" customHeight="1" x14ac:dyDescent="0.2">
      <c r="A242" s="43"/>
      <c r="B242" s="21" t="s">
        <v>32</v>
      </c>
      <c r="C242" s="32">
        <v>10</v>
      </c>
      <c r="D242" s="33">
        <v>0.47620000000000001</v>
      </c>
    </row>
    <row r="243" spans="1:4" ht="12.75" customHeight="1" x14ac:dyDescent="0.2">
      <c r="A243" s="43"/>
      <c r="B243" s="22" t="s">
        <v>14</v>
      </c>
      <c r="C243" s="32">
        <v>21</v>
      </c>
      <c r="D243" s="33">
        <v>1</v>
      </c>
    </row>
    <row r="244" spans="1:4" ht="12.75" customHeight="1" x14ac:dyDescent="0.2">
      <c r="A244" s="43"/>
      <c r="B244" s="22" t="s">
        <v>15</v>
      </c>
      <c r="C244" s="37">
        <f>SUM(C238*0+C239*1+C240*2+C241*3+C242*4)/C243</f>
        <v>3.3809523809523809</v>
      </c>
      <c r="D244" s="38"/>
    </row>
    <row r="245" spans="1:4" ht="12.75" customHeight="1" x14ac:dyDescent="0.2">
      <c r="A245" s="23"/>
      <c r="B245" s="24"/>
      <c r="C245" s="28"/>
      <c r="D245" s="29"/>
    </row>
    <row r="246" spans="1:4" ht="12.75" customHeight="1" x14ac:dyDescent="0.2">
      <c r="A246" s="42" t="s">
        <v>24</v>
      </c>
      <c r="B246" s="21" t="s">
        <v>13</v>
      </c>
      <c r="C246" s="32">
        <v>0</v>
      </c>
      <c r="D246" s="33">
        <v>0</v>
      </c>
    </row>
    <row r="247" spans="1:4" ht="12.75" customHeight="1" x14ac:dyDescent="0.2">
      <c r="A247" s="42"/>
      <c r="B247" s="21" t="s">
        <v>29</v>
      </c>
      <c r="C247" s="32">
        <v>1</v>
      </c>
      <c r="D247" s="33">
        <v>4.7600000000000003E-2</v>
      </c>
    </row>
    <row r="248" spans="1:4" x14ac:dyDescent="0.2">
      <c r="A248" s="43"/>
      <c r="B248" s="21" t="s">
        <v>30</v>
      </c>
      <c r="C248" s="32">
        <v>1</v>
      </c>
      <c r="D248" s="33">
        <v>4.7600000000000003E-2</v>
      </c>
    </row>
    <row r="249" spans="1:4" x14ac:dyDescent="0.2">
      <c r="A249" s="43"/>
      <c r="B249" s="21" t="s">
        <v>31</v>
      </c>
      <c r="C249" s="32">
        <v>9</v>
      </c>
      <c r="D249" s="33">
        <v>0.42859999999999998</v>
      </c>
    </row>
    <row r="250" spans="1:4" ht="12.75" customHeight="1" x14ac:dyDescent="0.2">
      <c r="A250" s="43"/>
      <c r="B250" s="21" t="s">
        <v>32</v>
      </c>
      <c r="C250" s="32">
        <v>10</v>
      </c>
      <c r="D250" s="33">
        <v>0.47620000000000001</v>
      </c>
    </row>
    <row r="251" spans="1:4" ht="12.75" customHeight="1" x14ac:dyDescent="0.2">
      <c r="A251" s="43"/>
      <c r="B251" s="22" t="s">
        <v>14</v>
      </c>
      <c r="C251" s="32">
        <v>21</v>
      </c>
      <c r="D251" s="33">
        <v>1</v>
      </c>
    </row>
    <row r="252" spans="1:4" ht="12.75" customHeight="1" x14ac:dyDescent="0.2">
      <c r="A252" s="43"/>
      <c r="B252" s="22" t="s">
        <v>15</v>
      </c>
      <c r="C252" s="37">
        <f>SUM(C246*0+C247*1+C248*2+C249*3+C250*4)/C251</f>
        <v>3.3333333333333335</v>
      </c>
      <c r="D252" s="38"/>
    </row>
    <row r="253" spans="1:4" ht="12.75" customHeight="1" x14ac:dyDescent="0.2">
      <c r="A253" s="23"/>
      <c r="B253" s="24"/>
      <c r="C253" s="28"/>
      <c r="D253" s="29"/>
    </row>
    <row r="254" spans="1:4" x14ac:dyDescent="0.2">
      <c r="A254" s="39" t="s">
        <v>16</v>
      </c>
      <c r="B254" s="40"/>
      <c r="C254" s="40"/>
      <c r="D254" s="40"/>
    </row>
    <row r="255" spans="1:4" x14ac:dyDescent="0.2">
      <c r="A255" s="39" t="s">
        <v>17</v>
      </c>
      <c r="B255" s="40"/>
      <c r="C255" s="40"/>
      <c r="D255" s="40"/>
    </row>
    <row r="256" spans="1:4" x14ac:dyDescent="0.2">
      <c r="A256" s="41" t="s">
        <v>18</v>
      </c>
      <c r="B256" s="40"/>
      <c r="C256" s="40"/>
      <c r="D256" s="40"/>
    </row>
    <row r="257" spans="1:4" x14ac:dyDescent="0.2">
      <c r="A257" s="41" t="str">
        <f>A4</f>
        <v>Spring 2023</v>
      </c>
      <c r="B257" s="40"/>
      <c r="C257" s="40"/>
      <c r="D257" s="40"/>
    </row>
    <row r="259" spans="1:4" ht="12.75" customHeight="1" x14ac:dyDescent="0.2">
      <c r="A259" s="17" t="s">
        <v>101</v>
      </c>
      <c r="B259" s="18"/>
      <c r="C259" s="27" t="s">
        <v>11</v>
      </c>
      <c r="D259" s="27" t="s">
        <v>12</v>
      </c>
    </row>
    <row r="260" spans="1:4" ht="12.75" customHeight="1" x14ac:dyDescent="0.2">
      <c r="A260" s="44" t="s">
        <v>25</v>
      </c>
      <c r="B260" s="21" t="s">
        <v>13</v>
      </c>
      <c r="C260" s="32">
        <v>0</v>
      </c>
      <c r="D260" s="33">
        <v>0</v>
      </c>
    </row>
    <row r="261" spans="1:4" ht="12.75" customHeight="1" x14ac:dyDescent="0.2">
      <c r="A261" s="44"/>
      <c r="B261" s="21" t="s">
        <v>29</v>
      </c>
      <c r="C261" s="32">
        <v>1</v>
      </c>
      <c r="D261" s="33">
        <v>4.7600000000000003E-2</v>
      </c>
    </row>
    <row r="262" spans="1:4" x14ac:dyDescent="0.2">
      <c r="A262" s="45"/>
      <c r="B262" s="21" t="s">
        <v>30</v>
      </c>
      <c r="C262" s="32">
        <v>3</v>
      </c>
      <c r="D262" s="33">
        <v>0.1429</v>
      </c>
    </row>
    <row r="263" spans="1:4" x14ac:dyDescent="0.2">
      <c r="A263" s="45"/>
      <c r="B263" s="21" t="s">
        <v>31</v>
      </c>
      <c r="C263" s="32">
        <v>9</v>
      </c>
      <c r="D263" s="33">
        <v>0.42859999999999998</v>
      </c>
    </row>
    <row r="264" spans="1:4" ht="12.75" customHeight="1" x14ac:dyDescent="0.2">
      <c r="A264" s="45"/>
      <c r="B264" s="21" t="s">
        <v>32</v>
      </c>
      <c r="C264" s="32">
        <v>8</v>
      </c>
      <c r="D264" s="33">
        <v>0.38100000000000001</v>
      </c>
    </row>
    <row r="265" spans="1:4" x14ac:dyDescent="0.2">
      <c r="A265" s="45"/>
      <c r="B265" s="22" t="s">
        <v>14</v>
      </c>
      <c r="C265" s="32">
        <v>21</v>
      </c>
      <c r="D265" s="33">
        <v>1</v>
      </c>
    </row>
    <row r="266" spans="1:4" x14ac:dyDescent="0.2">
      <c r="A266" s="45"/>
      <c r="B266" s="22" t="s">
        <v>15</v>
      </c>
      <c r="C266" s="37">
        <f>SUM(C260*0+C261*1+C262*2+C263*3+C264*4)/C265</f>
        <v>3.1428571428571428</v>
      </c>
      <c r="D266" s="38"/>
    </row>
    <row r="267" spans="1:4" s="19" customFormat="1" ht="12.75" customHeight="1" x14ac:dyDescent="0.2">
      <c r="A267" s="23"/>
      <c r="B267" s="24"/>
      <c r="C267" s="28"/>
      <c r="D267" s="29"/>
    </row>
    <row r="268" spans="1:4" ht="12.75" customHeight="1" x14ac:dyDescent="0.2">
      <c r="A268" s="42" t="s">
        <v>26</v>
      </c>
      <c r="B268" s="21" t="s">
        <v>13</v>
      </c>
      <c r="C268" s="32">
        <v>0</v>
      </c>
      <c r="D268" s="33">
        <v>0</v>
      </c>
    </row>
    <row r="269" spans="1:4" ht="12.75" customHeight="1" x14ac:dyDescent="0.2">
      <c r="A269" s="43"/>
      <c r="B269" s="21" t="s">
        <v>29</v>
      </c>
      <c r="C269" s="32">
        <v>1</v>
      </c>
      <c r="D269" s="33">
        <v>4.7600000000000003E-2</v>
      </c>
    </row>
    <row r="270" spans="1:4" x14ac:dyDescent="0.2">
      <c r="A270" s="43"/>
      <c r="B270" s="21" t="s">
        <v>30</v>
      </c>
      <c r="C270" s="32">
        <v>1</v>
      </c>
      <c r="D270" s="33">
        <v>4.7600000000000003E-2</v>
      </c>
    </row>
    <row r="271" spans="1:4" ht="12.75" customHeight="1" x14ac:dyDescent="0.2">
      <c r="A271" s="43"/>
      <c r="B271" s="21" t="s">
        <v>31</v>
      </c>
      <c r="C271" s="32">
        <v>8</v>
      </c>
      <c r="D271" s="33">
        <v>0.38100000000000001</v>
      </c>
    </row>
    <row r="272" spans="1:4" ht="12.75" customHeight="1" x14ac:dyDescent="0.2">
      <c r="A272" s="43"/>
      <c r="B272" s="21" t="s">
        <v>32</v>
      </c>
      <c r="C272" s="32">
        <v>11</v>
      </c>
      <c r="D272" s="33">
        <v>0.52380000000000004</v>
      </c>
    </row>
    <row r="273" spans="1:4" ht="12.75" customHeight="1" x14ac:dyDescent="0.2">
      <c r="A273" s="43"/>
      <c r="B273" s="22" t="s">
        <v>14</v>
      </c>
      <c r="C273" s="32">
        <v>21</v>
      </c>
      <c r="D273" s="33">
        <v>1</v>
      </c>
    </row>
    <row r="274" spans="1:4" ht="12.75" customHeight="1" x14ac:dyDescent="0.2">
      <c r="A274" s="43"/>
      <c r="B274" s="22" t="s">
        <v>15</v>
      </c>
      <c r="C274" s="37">
        <f>SUM(C268*0+C269*1+C270*2+C271*3+C272*4)/C273</f>
        <v>3.3809523809523809</v>
      </c>
      <c r="D274" s="38"/>
    </row>
    <row r="275" spans="1:4" ht="12.75" customHeight="1" x14ac:dyDescent="0.2">
      <c r="A275" s="23"/>
      <c r="B275" s="24"/>
      <c r="C275" s="28"/>
      <c r="D275" s="29"/>
    </row>
    <row r="276" spans="1:4" ht="12.75" customHeight="1" x14ac:dyDescent="0.2">
      <c r="A276" s="42" t="s">
        <v>27</v>
      </c>
      <c r="B276" s="21" t="s">
        <v>13</v>
      </c>
      <c r="C276" s="32">
        <v>0</v>
      </c>
      <c r="D276" s="33">
        <v>0</v>
      </c>
    </row>
    <row r="277" spans="1:4" ht="12.75" customHeight="1" x14ac:dyDescent="0.2">
      <c r="A277" s="43"/>
      <c r="B277" s="21" t="s">
        <v>29</v>
      </c>
      <c r="C277" s="32">
        <v>1</v>
      </c>
      <c r="D277" s="33">
        <v>4.7600000000000003E-2</v>
      </c>
    </row>
    <row r="278" spans="1:4" x14ac:dyDescent="0.2">
      <c r="A278" s="43"/>
      <c r="B278" s="21" t="s">
        <v>30</v>
      </c>
      <c r="C278" s="32">
        <v>0</v>
      </c>
      <c r="D278" s="33">
        <v>0</v>
      </c>
    </row>
    <row r="279" spans="1:4" x14ac:dyDescent="0.2">
      <c r="A279" s="43"/>
      <c r="B279" s="21" t="s">
        <v>31</v>
      </c>
      <c r="C279" s="32">
        <v>8</v>
      </c>
      <c r="D279" s="33">
        <v>0.38100000000000001</v>
      </c>
    </row>
    <row r="280" spans="1:4" ht="12.75" customHeight="1" x14ac:dyDescent="0.2">
      <c r="A280" s="43"/>
      <c r="B280" s="21" t="s">
        <v>32</v>
      </c>
      <c r="C280" s="32">
        <v>12</v>
      </c>
      <c r="D280" s="33">
        <v>0.57140000000000002</v>
      </c>
    </row>
    <row r="281" spans="1:4" x14ac:dyDescent="0.2">
      <c r="A281" s="43"/>
      <c r="B281" s="22" t="s">
        <v>14</v>
      </c>
      <c r="C281" s="32">
        <v>21</v>
      </c>
      <c r="D281" s="33">
        <v>1</v>
      </c>
    </row>
    <row r="282" spans="1:4" x14ac:dyDescent="0.2">
      <c r="A282" s="43"/>
      <c r="B282" s="22" t="s">
        <v>15</v>
      </c>
      <c r="C282" s="37">
        <f>SUM(C276*0+C277*1+C278*2+C279*3+C280*4)/C281</f>
        <v>3.4761904761904763</v>
      </c>
      <c r="D282" s="38"/>
    </row>
    <row r="283" spans="1:4" x14ac:dyDescent="0.2">
      <c r="A283" s="23"/>
      <c r="B283" s="24"/>
      <c r="C283" s="28"/>
      <c r="D283" s="29"/>
    </row>
    <row r="284" spans="1:4" x14ac:dyDescent="0.2">
      <c r="A284" s="35" t="s">
        <v>102</v>
      </c>
      <c r="B284" s="36"/>
      <c r="C284" s="37">
        <f>AVERAGE(C212,C220,C228,C236,C244,C252,C266,C274,C282)</f>
        <v>3.2857142857142856</v>
      </c>
      <c r="D284" s="38"/>
    </row>
  </sheetData>
  <mergeCells count="92">
    <mergeCell ref="C21:D21"/>
    <mergeCell ref="A16:A21"/>
    <mergeCell ref="A24:A29"/>
    <mergeCell ref="A1:D1"/>
    <mergeCell ref="A2:D2"/>
    <mergeCell ref="A3:D3"/>
    <mergeCell ref="A4:D4"/>
    <mergeCell ref="C13:D13"/>
    <mergeCell ref="A8:A13"/>
    <mergeCell ref="C29:D29"/>
    <mergeCell ref="A189:A194"/>
    <mergeCell ref="C194:D194"/>
    <mergeCell ref="C99:D99"/>
    <mergeCell ref="A78:A83"/>
    <mergeCell ref="C83:D83"/>
    <mergeCell ref="A86:A91"/>
    <mergeCell ref="C91:D91"/>
    <mergeCell ref="A140:A145"/>
    <mergeCell ref="A173:A178"/>
    <mergeCell ref="C178:D178"/>
    <mergeCell ref="A181:A186"/>
    <mergeCell ref="C186:D186"/>
    <mergeCell ref="A152:D152"/>
    <mergeCell ref="A153:D153"/>
    <mergeCell ref="A157:A162"/>
    <mergeCell ref="C162:D162"/>
    <mergeCell ref="A165:A170"/>
    <mergeCell ref="C170:D170"/>
    <mergeCell ref="A147:B147"/>
    <mergeCell ref="C147:D147"/>
    <mergeCell ref="A150:D150"/>
    <mergeCell ref="A151:D151"/>
    <mergeCell ref="A102:D102"/>
    <mergeCell ref="A103:D103"/>
    <mergeCell ref="A104:D104"/>
    <mergeCell ref="A108:A113"/>
    <mergeCell ref="C113:D113"/>
    <mergeCell ref="A132:A137"/>
    <mergeCell ref="C137:D137"/>
    <mergeCell ref="C145:D145"/>
    <mergeCell ref="A116:A121"/>
    <mergeCell ref="C121:D121"/>
    <mergeCell ref="A124:A129"/>
    <mergeCell ref="C129:D129"/>
    <mergeCell ref="A66:A71"/>
    <mergeCell ref="C71:D71"/>
    <mergeCell ref="A73:B73"/>
    <mergeCell ref="C73:D73"/>
    <mergeCell ref="A101:D101"/>
    <mergeCell ref="A94:A99"/>
    <mergeCell ref="A276:A282"/>
    <mergeCell ref="C282:D282"/>
    <mergeCell ref="A284:B284"/>
    <mergeCell ref="C284:D284"/>
    <mergeCell ref="A31:B31"/>
    <mergeCell ref="C31:D31"/>
    <mergeCell ref="A36:A41"/>
    <mergeCell ref="C41:D41"/>
    <mergeCell ref="A44:A49"/>
    <mergeCell ref="C49:D49"/>
    <mergeCell ref="A51:D51"/>
    <mergeCell ref="A52:D52"/>
    <mergeCell ref="A53:D53"/>
    <mergeCell ref="A54:D54"/>
    <mergeCell ref="A58:A63"/>
    <mergeCell ref="C63:D63"/>
    <mergeCell ref="A257:D257"/>
    <mergeCell ref="A260:A266"/>
    <mergeCell ref="C266:D266"/>
    <mergeCell ref="A268:A274"/>
    <mergeCell ref="C274:D274"/>
    <mergeCell ref="A246:A252"/>
    <mergeCell ref="C252:D252"/>
    <mergeCell ref="A254:D254"/>
    <mergeCell ref="A255:D255"/>
    <mergeCell ref="A256:D256"/>
    <mergeCell ref="A222:A228"/>
    <mergeCell ref="C228:D228"/>
    <mergeCell ref="A230:A236"/>
    <mergeCell ref="C236:D236"/>
    <mergeCell ref="A238:A244"/>
    <mergeCell ref="C244:D244"/>
    <mergeCell ref="A202:D202"/>
    <mergeCell ref="A206:A212"/>
    <mergeCell ref="C212:D212"/>
    <mergeCell ref="A214:A220"/>
    <mergeCell ref="C220:D220"/>
    <mergeCell ref="A196:B196"/>
    <mergeCell ref="C196:D196"/>
    <mergeCell ref="A199:D199"/>
    <mergeCell ref="A200:D200"/>
    <mergeCell ref="A201:D201"/>
  </mergeCells>
  <printOptions horizontalCentered="1"/>
  <pageMargins left="0.7" right="0.7" top="0.75" bottom="0.75" header="0.3" footer="0.3"/>
  <pageSetup orientation="portrait" r:id="rId1"/>
  <rowBreaks count="5" manualBreakCount="5">
    <brk id="50" max="16383" man="1"/>
    <brk id="100" max="16383" man="1"/>
    <brk id="149" max="16383" man="1"/>
    <brk id="198"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4"/>
  <sheetViews>
    <sheetView tabSelected="1" zoomScaleNormal="100" workbookViewId="0">
      <selection activeCell="E37" sqref="E37"/>
    </sheetView>
  </sheetViews>
  <sheetFormatPr defaultColWidth="10.6640625" defaultRowHeight="12.75" x14ac:dyDescent="0.15"/>
  <cols>
    <col min="1" max="1" width="7" style="6" bestFit="1" customWidth="1"/>
    <col min="2" max="4" width="10.83203125" style="13" customWidth="1"/>
    <col min="5" max="5" width="10.83203125" style="14" customWidth="1"/>
    <col min="6" max="9" width="10.83203125" style="13" customWidth="1"/>
    <col min="10" max="10" width="10.83203125" style="15" customWidth="1"/>
    <col min="11" max="18" width="10.83203125" style="13" customWidth="1"/>
    <col min="19" max="19" width="14.33203125" style="15" bestFit="1" customWidth="1"/>
    <col min="20" max="24" width="10.83203125" style="13" customWidth="1"/>
    <col min="25" max="25" width="16" style="15" bestFit="1" customWidth="1"/>
    <col min="26" max="34" width="12.83203125" style="13" customWidth="1"/>
    <col min="35" max="35" width="12.83203125" style="15" customWidth="1"/>
    <col min="36" max="16384" width="10.6640625" style="12"/>
  </cols>
  <sheetData>
    <row r="1" spans="1:35" s="5" customFormat="1" ht="63.75" x14ac:dyDescent="0.2">
      <c r="A1" s="1" t="s">
        <v>0</v>
      </c>
      <c r="B1" s="2" t="s">
        <v>52</v>
      </c>
      <c r="C1" s="2" t="s">
        <v>53</v>
      </c>
      <c r="D1" s="2" t="s">
        <v>54</v>
      </c>
      <c r="E1" s="3" t="s">
        <v>107</v>
      </c>
      <c r="F1" s="2" t="s">
        <v>55</v>
      </c>
      <c r="G1" s="2" t="s">
        <v>56</v>
      </c>
      <c r="H1" s="2" t="s">
        <v>57</v>
      </c>
      <c r="I1" s="2" t="s">
        <v>58</v>
      </c>
      <c r="J1" s="4" t="s">
        <v>103</v>
      </c>
      <c r="K1" s="2" t="s">
        <v>59</v>
      </c>
      <c r="L1" s="2" t="s">
        <v>60</v>
      </c>
      <c r="M1" s="2" t="s">
        <v>61</v>
      </c>
      <c r="N1" s="2" t="s">
        <v>62</v>
      </c>
      <c r="O1" s="2" t="s">
        <v>63</v>
      </c>
      <c r="P1" s="2" t="s">
        <v>64</v>
      </c>
      <c r="Q1" s="2" t="s">
        <v>65</v>
      </c>
      <c r="R1" s="2" t="s">
        <v>66</v>
      </c>
      <c r="S1" s="4" t="s">
        <v>104</v>
      </c>
      <c r="T1" s="2" t="s">
        <v>67</v>
      </c>
      <c r="U1" s="2" t="s">
        <v>68</v>
      </c>
      <c r="V1" s="2" t="s">
        <v>69</v>
      </c>
      <c r="W1" s="2" t="s">
        <v>70</v>
      </c>
      <c r="X1" s="2" t="s">
        <v>71</v>
      </c>
      <c r="Y1" s="4" t="s">
        <v>105</v>
      </c>
      <c r="Z1" s="2" t="s">
        <v>2</v>
      </c>
      <c r="AA1" s="2" t="s">
        <v>1</v>
      </c>
      <c r="AB1" s="2" t="s">
        <v>3</v>
      </c>
      <c r="AC1" s="2" t="s">
        <v>4</v>
      </c>
      <c r="AD1" s="2" t="s">
        <v>5</v>
      </c>
      <c r="AE1" s="2" t="s">
        <v>6</v>
      </c>
      <c r="AF1" s="2" t="s">
        <v>7</v>
      </c>
      <c r="AG1" s="2" t="s">
        <v>8</v>
      </c>
      <c r="AH1" s="2" t="s">
        <v>9</v>
      </c>
      <c r="AI1" s="4" t="s">
        <v>106</v>
      </c>
    </row>
    <row r="2" spans="1:35" s="9" customFormat="1" ht="13.5" customHeight="1" x14ac:dyDescent="0.15">
      <c r="A2" s="6">
        <v>1</v>
      </c>
      <c r="B2" s="34">
        <v>3</v>
      </c>
      <c r="C2" s="34">
        <v>3</v>
      </c>
      <c r="D2" s="34">
        <v>3</v>
      </c>
      <c r="E2" s="7">
        <f>AVERAGE(B2:D2)</f>
        <v>3</v>
      </c>
      <c r="F2" s="34">
        <v>3</v>
      </c>
      <c r="G2" s="34">
        <v>3</v>
      </c>
      <c r="H2" s="34">
        <v>3</v>
      </c>
      <c r="I2" s="34">
        <v>3</v>
      </c>
      <c r="J2" s="8">
        <f>AVERAGE(F2:I2)</f>
        <v>3</v>
      </c>
      <c r="K2" s="34">
        <v>3</v>
      </c>
      <c r="L2" s="34">
        <v>3</v>
      </c>
      <c r="M2" s="34">
        <v>3</v>
      </c>
      <c r="N2" s="34">
        <v>3</v>
      </c>
      <c r="O2" s="34">
        <v>3</v>
      </c>
      <c r="P2" s="34">
        <v>3</v>
      </c>
      <c r="Q2" s="34">
        <v>3</v>
      </c>
      <c r="R2" s="34">
        <v>3</v>
      </c>
      <c r="S2" s="8">
        <f t="shared" ref="S2:S22" si="0">AVERAGE(K2:R2)</f>
        <v>3</v>
      </c>
      <c r="T2" s="34">
        <v>3</v>
      </c>
      <c r="U2" s="34">
        <v>3</v>
      </c>
      <c r="V2" s="34">
        <v>3</v>
      </c>
      <c r="W2" s="34">
        <v>3</v>
      </c>
      <c r="X2" s="34">
        <v>3</v>
      </c>
      <c r="Y2" s="8">
        <f t="shared" ref="Y2:Y22" si="1">AVERAGE(T2:X2)</f>
        <v>3</v>
      </c>
      <c r="Z2" s="34">
        <v>3</v>
      </c>
      <c r="AA2" s="34">
        <v>4</v>
      </c>
      <c r="AB2" s="34">
        <v>4</v>
      </c>
      <c r="AC2" s="34">
        <v>3</v>
      </c>
      <c r="AD2" s="34">
        <v>4</v>
      </c>
      <c r="AE2" s="34">
        <v>3</v>
      </c>
      <c r="AF2" s="34">
        <v>4</v>
      </c>
      <c r="AG2" s="34">
        <v>4</v>
      </c>
      <c r="AH2" s="34">
        <v>4</v>
      </c>
      <c r="AI2" s="8">
        <f>AVERAGE(Z2:AH2)</f>
        <v>3.6666666666666665</v>
      </c>
    </row>
    <row r="3" spans="1:35" s="9" customFormat="1" ht="13.5" customHeight="1" x14ac:dyDescent="0.15">
      <c r="A3" s="6">
        <v>2</v>
      </c>
      <c r="B3" s="34">
        <v>3</v>
      </c>
      <c r="C3" s="34">
        <v>1</v>
      </c>
      <c r="D3" s="34">
        <v>2</v>
      </c>
      <c r="E3" s="7">
        <f t="shared" ref="E3:E22" si="2">AVERAGE(B3:D3)</f>
        <v>2</v>
      </c>
      <c r="F3" s="34">
        <v>2</v>
      </c>
      <c r="G3" s="34">
        <v>2</v>
      </c>
      <c r="H3" s="34">
        <v>3</v>
      </c>
      <c r="I3" s="34">
        <v>2</v>
      </c>
      <c r="J3" s="8">
        <f t="shared" ref="J3:J22" si="3">AVERAGE(F3:I3)</f>
        <v>2.25</v>
      </c>
      <c r="K3" s="34">
        <v>1</v>
      </c>
      <c r="L3" s="34">
        <v>2</v>
      </c>
      <c r="M3" s="34">
        <v>2</v>
      </c>
      <c r="N3" s="34">
        <v>3</v>
      </c>
      <c r="O3" s="34">
        <v>2</v>
      </c>
      <c r="P3" s="34">
        <v>2</v>
      </c>
      <c r="Q3" s="34">
        <v>2</v>
      </c>
      <c r="R3" s="34">
        <v>1</v>
      </c>
      <c r="S3" s="8">
        <f t="shared" si="0"/>
        <v>1.875</v>
      </c>
      <c r="T3" s="34">
        <v>2</v>
      </c>
      <c r="U3" s="34">
        <v>2</v>
      </c>
      <c r="V3" s="34">
        <v>1</v>
      </c>
      <c r="W3" s="34">
        <v>1</v>
      </c>
      <c r="X3" s="34">
        <v>2</v>
      </c>
      <c r="Y3" s="8">
        <f t="shared" si="1"/>
        <v>1.6</v>
      </c>
      <c r="Z3" s="34">
        <v>2</v>
      </c>
      <c r="AA3" s="34">
        <v>3</v>
      </c>
      <c r="AB3" s="34">
        <v>3</v>
      </c>
      <c r="AC3" s="34">
        <v>3</v>
      </c>
      <c r="AD3" s="34">
        <v>3</v>
      </c>
      <c r="AE3" s="34">
        <v>3</v>
      </c>
      <c r="AF3" s="34">
        <v>3</v>
      </c>
      <c r="AG3" s="34">
        <v>3</v>
      </c>
      <c r="AH3" s="34">
        <v>3</v>
      </c>
      <c r="AI3" s="8">
        <f t="shared" ref="AI3:AI22" si="4">AVERAGE(Z3:AH3)</f>
        <v>2.8888888888888888</v>
      </c>
    </row>
    <row r="4" spans="1:35" s="9" customFormat="1" ht="13.5" customHeight="1" x14ac:dyDescent="0.15">
      <c r="A4" s="6">
        <v>3</v>
      </c>
      <c r="B4" s="34">
        <v>3</v>
      </c>
      <c r="C4" s="34">
        <v>2</v>
      </c>
      <c r="D4" s="34">
        <v>2</v>
      </c>
      <c r="E4" s="7">
        <f t="shared" si="2"/>
        <v>2.3333333333333335</v>
      </c>
      <c r="F4" s="34">
        <v>2</v>
      </c>
      <c r="G4" s="34">
        <v>2</v>
      </c>
      <c r="H4" s="34">
        <v>3</v>
      </c>
      <c r="I4" s="34">
        <v>3</v>
      </c>
      <c r="J4" s="8">
        <f t="shared" si="3"/>
        <v>2.5</v>
      </c>
      <c r="K4" s="34">
        <v>0</v>
      </c>
      <c r="L4" s="34">
        <v>3</v>
      </c>
      <c r="M4" s="34">
        <v>2</v>
      </c>
      <c r="N4" s="34">
        <v>3</v>
      </c>
      <c r="O4" s="34">
        <v>3</v>
      </c>
      <c r="P4" s="34">
        <v>3</v>
      </c>
      <c r="Q4" s="34">
        <v>2</v>
      </c>
      <c r="R4" s="34">
        <v>2</v>
      </c>
      <c r="S4" s="8">
        <f t="shared" si="0"/>
        <v>2.25</v>
      </c>
      <c r="T4" s="34">
        <v>3</v>
      </c>
      <c r="U4" s="34">
        <v>2</v>
      </c>
      <c r="V4" s="34">
        <v>2</v>
      </c>
      <c r="W4" s="34">
        <v>0</v>
      </c>
      <c r="X4" s="34">
        <v>2</v>
      </c>
      <c r="Y4" s="8">
        <f t="shared" si="1"/>
        <v>1.8</v>
      </c>
      <c r="Z4" s="34">
        <v>3</v>
      </c>
      <c r="AA4" s="34">
        <v>3</v>
      </c>
      <c r="AB4" s="34">
        <v>3</v>
      </c>
      <c r="AC4" s="34">
        <v>3</v>
      </c>
      <c r="AD4" s="34">
        <v>3</v>
      </c>
      <c r="AE4" s="34">
        <v>3</v>
      </c>
      <c r="AF4" s="34">
        <v>3</v>
      </c>
      <c r="AG4" s="34">
        <v>3</v>
      </c>
      <c r="AH4" s="34">
        <v>3</v>
      </c>
      <c r="AI4" s="8">
        <f t="shared" si="4"/>
        <v>3</v>
      </c>
    </row>
    <row r="5" spans="1:35" s="9" customFormat="1" ht="13.5" customHeight="1" x14ac:dyDescent="0.15">
      <c r="A5" s="6">
        <v>4</v>
      </c>
      <c r="B5" s="34">
        <v>4</v>
      </c>
      <c r="C5" s="34">
        <v>4</v>
      </c>
      <c r="D5" s="34">
        <v>3</v>
      </c>
      <c r="E5" s="7">
        <f t="shared" si="2"/>
        <v>3.6666666666666665</v>
      </c>
      <c r="F5" s="34">
        <v>4</v>
      </c>
      <c r="G5" s="34">
        <v>3</v>
      </c>
      <c r="H5" s="34">
        <v>3</v>
      </c>
      <c r="I5" s="34">
        <v>4</v>
      </c>
      <c r="J5" s="8">
        <f t="shared" si="3"/>
        <v>3.5</v>
      </c>
      <c r="K5" s="34">
        <v>3</v>
      </c>
      <c r="L5" s="34">
        <v>3</v>
      </c>
      <c r="M5" s="34">
        <v>3</v>
      </c>
      <c r="N5" s="34">
        <v>3</v>
      </c>
      <c r="O5" s="34">
        <v>3</v>
      </c>
      <c r="P5" s="34">
        <v>3</v>
      </c>
      <c r="Q5" s="34">
        <v>3</v>
      </c>
      <c r="R5" s="34">
        <v>4</v>
      </c>
      <c r="S5" s="8">
        <f t="shared" si="0"/>
        <v>3.125</v>
      </c>
      <c r="T5" s="34">
        <v>4</v>
      </c>
      <c r="U5" s="34">
        <v>4</v>
      </c>
      <c r="V5" s="34">
        <v>4</v>
      </c>
      <c r="W5" s="34">
        <v>4</v>
      </c>
      <c r="X5" s="34">
        <v>4</v>
      </c>
      <c r="Y5" s="8">
        <f t="shared" si="1"/>
        <v>4</v>
      </c>
      <c r="Z5" s="34">
        <v>4</v>
      </c>
      <c r="AA5" s="34">
        <v>4</v>
      </c>
      <c r="AB5" s="34">
        <v>4</v>
      </c>
      <c r="AC5" s="34">
        <v>4</v>
      </c>
      <c r="AD5" s="34">
        <v>4</v>
      </c>
      <c r="AE5" s="34">
        <v>4</v>
      </c>
      <c r="AF5" s="34">
        <v>3</v>
      </c>
      <c r="AG5" s="34">
        <v>4</v>
      </c>
      <c r="AH5" s="34">
        <v>4</v>
      </c>
      <c r="AI5" s="8">
        <f t="shared" si="4"/>
        <v>3.8888888888888888</v>
      </c>
    </row>
    <row r="6" spans="1:35" s="9" customFormat="1" ht="13.5" customHeight="1" x14ac:dyDescent="0.15">
      <c r="A6" s="6">
        <v>5</v>
      </c>
      <c r="B6" s="34">
        <v>4</v>
      </c>
      <c r="C6" s="34">
        <v>3</v>
      </c>
      <c r="D6" s="34">
        <v>3</v>
      </c>
      <c r="E6" s="7">
        <f t="shared" si="2"/>
        <v>3.3333333333333335</v>
      </c>
      <c r="F6" s="34">
        <v>3</v>
      </c>
      <c r="G6" s="34">
        <v>3</v>
      </c>
      <c r="H6" s="34">
        <v>3</v>
      </c>
      <c r="I6" s="34">
        <v>3</v>
      </c>
      <c r="J6" s="8">
        <f t="shared" si="3"/>
        <v>3</v>
      </c>
      <c r="K6" s="34">
        <v>3</v>
      </c>
      <c r="L6" s="34">
        <v>3</v>
      </c>
      <c r="M6" s="34">
        <v>3</v>
      </c>
      <c r="N6" s="34">
        <v>3</v>
      </c>
      <c r="O6" s="34">
        <v>3</v>
      </c>
      <c r="P6" s="34">
        <v>3</v>
      </c>
      <c r="Q6" s="34" t="s">
        <v>72</v>
      </c>
      <c r="R6" s="34">
        <v>3</v>
      </c>
      <c r="S6" s="8">
        <f t="shared" si="0"/>
        <v>3</v>
      </c>
      <c r="T6" s="34">
        <v>3</v>
      </c>
      <c r="U6" s="34">
        <v>3</v>
      </c>
      <c r="V6" s="34">
        <v>3</v>
      </c>
      <c r="W6" s="34">
        <v>4</v>
      </c>
      <c r="X6" s="34">
        <v>3</v>
      </c>
      <c r="Y6" s="8">
        <f t="shared" si="1"/>
        <v>3.2</v>
      </c>
      <c r="Z6" s="34">
        <v>4</v>
      </c>
      <c r="AA6" s="34">
        <v>4</v>
      </c>
      <c r="AB6" s="34">
        <v>4</v>
      </c>
      <c r="AC6" s="34">
        <v>4</v>
      </c>
      <c r="AD6" s="34">
        <v>3</v>
      </c>
      <c r="AE6" s="34">
        <v>4</v>
      </c>
      <c r="AF6" s="34">
        <v>3</v>
      </c>
      <c r="AG6" s="34">
        <v>4</v>
      </c>
      <c r="AH6" s="34">
        <v>4</v>
      </c>
      <c r="AI6" s="8">
        <f t="shared" si="4"/>
        <v>3.7777777777777777</v>
      </c>
    </row>
    <row r="7" spans="1:35" s="9" customFormat="1" ht="13.5" customHeight="1" x14ac:dyDescent="0.15">
      <c r="A7" s="6">
        <v>6</v>
      </c>
      <c r="B7" s="34">
        <v>4</v>
      </c>
      <c r="C7" s="34">
        <v>4</v>
      </c>
      <c r="D7" s="34">
        <v>4</v>
      </c>
      <c r="E7" s="7">
        <f t="shared" si="2"/>
        <v>4</v>
      </c>
      <c r="F7" s="34">
        <v>4</v>
      </c>
      <c r="G7" s="34">
        <v>3</v>
      </c>
      <c r="H7" s="34">
        <v>3</v>
      </c>
      <c r="I7" s="34">
        <v>3</v>
      </c>
      <c r="J7" s="8">
        <f t="shared" si="3"/>
        <v>3.25</v>
      </c>
      <c r="K7" s="34">
        <v>4</v>
      </c>
      <c r="L7" s="34">
        <v>3</v>
      </c>
      <c r="M7" s="34">
        <v>3</v>
      </c>
      <c r="N7" s="34">
        <v>4</v>
      </c>
      <c r="O7" s="34">
        <v>4</v>
      </c>
      <c r="P7" s="34">
        <v>3</v>
      </c>
      <c r="Q7" s="34">
        <v>3</v>
      </c>
      <c r="R7" s="34">
        <v>4</v>
      </c>
      <c r="S7" s="8">
        <f t="shared" si="0"/>
        <v>3.5</v>
      </c>
      <c r="T7" s="34">
        <v>4</v>
      </c>
      <c r="U7" s="34">
        <v>4</v>
      </c>
      <c r="V7" s="34">
        <v>4</v>
      </c>
      <c r="W7" s="34">
        <v>4</v>
      </c>
      <c r="X7" s="34">
        <v>4</v>
      </c>
      <c r="Y7" s="8">
        <f t="shared" si="1"/>
        <v>4</v>
      </c>
      <c r="Z7" s="34">
        <v>4</v>
      </c>
      <c r="AA7" s="34">
        <v>4</v>
      </c>
      <c r="AB7" s="34">
        <v>4</v>
      </c>
      <c r="AC7" s="34">
        <v>4</v>
      </c>
      <c r="AD7" s="34">
        <v>4</v>
      </c>
      <c r="AE7" s="34">
        <v>4</v>
      </c>
      <c r="AF7" s="34">
        <v>4</v>
      </c>
      <c r="AG7" s="34">
        <v>4</v>
      </c>
      <c r="AH7" s="34">
        <v>4</v>
      </c>
      <c r="AI7" s="8">
        <f t="shared" si="4"/>
        <v>4</v>
      </c>
    </row>
    <row r="8" spans="1:35" s="9" customFormat="1" ht="13.5" customHeight="1" x14ac:dyDescent="0.15">
      <c r="A8" s="6">
        <v>7</v>
      </c>
      <c r="B8" s="34">
        <v>2</v>
      </c>
      <c r="C8" s="34">
        <v>3</v>
      </c>
      <c r="D8" s="34">
        <v>2</v>
      </c>
      <c r="E8" s="7">
        <f t="shared" si="2"/>
        <v>2.3333333333333335</v>
      </c>
      <c r="F8" s="34">
        <v>3</v>
      </c>
      <c r="G8" s="34">
        <v>3</v>
      </c>
      <c r="H8" s="34">
        <v>3</v>
      </c>
      <c r="I8" s="34">
        <v>3</v>
      </c>
      <c r="J8" s="8">
        <f t="shared" si="3"/>
        <v>3</v>
      </c>
      <c r="K8" s="34">
        <v>3</v>
      </c>
      <c r="L8" s="34">
        <v>3</v>
      </c>
      <c r="M8" s="34">
        <v>3</v>
      </c>
      <c r="N8" s="34">
        <v>3</v>
      </c>
      <c r="O8" s="34">
        <v>3</v>
      </c>
      <c r="P8" s="34">
        <v>3</v>
      </c>
      <c r="Q8" s="34">
        <v>3</v>
      </c>
      <c r="R8" s="34">
        <v>3</v>
      </c>
      <c r="S8" s="8">
        <f t="shared" si="0"/>
        <v>3</v>
      </c>
      <c r="T8" s="34">
        <v>4</v>
      </c>
      <c r="U8" s="34">
        <v>3</v>
      </c>
      <c r="V8" s="34">
        <v>3</v>
      </c>
      <c r="W8" s="34">
        <v>3</v>
      </c>
      <c r="X8" s="34">
        <v>3</v>
      </c>
      <c r="Y8" s="8">
        <f t="shared" si="1"/>
        <v>3.2</v>
      </c>
      <c r="Z8" s="34">
        <v>4</v>
      </c>
      <c r="AA8" s="34">
        <v>4</v>
      </c>
      <c r="AB8" s="34">
        <v>4</v>
      </c>
      <c r="AC8" s="34">
        <v>4</v>
      </c>
      <c r="AD8" s="34">
        <v>4</v>
      </c>
      <c r="AE8" s="34">
        <v>4</v>
      </c>
      <c r="AF8" s="34">
        <v>4</v>
      </c>
      <c r="AG8" s="34">
        <v>4</v>
      </c>
      <c r="AH8" s="34">
        <v>4</v>
      </c>
      <c r="AI8" s="8">
        <f t="shared" si="4"/>
        <v>4</v>
      </c>
    </row>
    <row r="9" spans="1:35" s="9" customFormat="1" ht="13.5" customHeight="1" x14ac:dyDescent="0.15">
      <c r="A9" s="6">
        <v>8</v>
      </c>
      <c r="B9" s="34">
        <v>4</v>
      </c>
      <c r="C9" s="34">
        <v>4</v>
      </c>
      <c r="D9" s="34">
        <v>3</v>
      </c>
      <c r="E9" s="7">
        <f t="shared" si="2"/>
        <v>3.6666666666666665</v>
      </c>
      <c r="F9" s="34">
        <v>4</v>
      </c>
      <c r="G9" s="34">
        <v>3</v>
      </c>
      <c r="H9" s="34">
        <v>4</v>
      </c>
      <c r="I9" s="34">
        <v>4</v>
      </c>
      <c r="J9" s="8">
        <f t="shared" si="3"/>
        <v>3.75</v>
      </c>
      <c r="K9" s="34">
        <v>4</v>
      </c>
      <c r="L9" s="34">
        <v>4</v>
      </c>
      <c r="M9" s="34">
        <v>4</v>
      </c>
      <c r="N9" s="34">
        <v>3</v>
      </c>
      <c r="O9" s="34">
        <v>4</v>
      </c>
      <c r="P9" s="34">
        <v>4</v>
      </c>
      <c r="Q9" s="34">
        <v>4</v>
      </c>
      <c r="R9" s="34">
        <v>4</v>
      </c>
      <c r="S9" s="8">
        <f t="shared" si="0"/>
        <v>3.875</v>
      </c>
      <c r="T9" s="34">
        <v>4</v>
      </c>
      <c r="U9" s="34">
        <v>4</v>
      </c>
      <c r="V9" s="34">
        <v>4</v>
      </c>
      <c r="W9" s="34">
        <v>4</v>
      </c>
      <c r="X9" s="34">
        <v>4</v>
      </c>
      <c r="Y9" s="8">
        <f t="shared" si="1"/>
        <v>4</v>
      </c>
      <c r="Z9" s="34">
        <v>3</v>
      </c>
      <c r="AA9" s="34">
        <v>4</v>
      </c>
      <c r="AB9" s="34">
        <v>4</v>
      </c>
      <c r="AC9" s="34">
        <v>4</v>
      </c>
      <c r="AD9" s="34">
        <v>4</v>
      </c>
      <c r="AE9" s="34">
        <v>4</v>
      </c>
      <c r="AF9" s="34">
        <v>3</v>
      </c>
      <c r="AG9" s="34">
        <v>4</v>
      </c>
      <c r="AH9" s="34">
        <v>4</v>
      </c>
      <c r="AI9" s="8">
        <f t="shared" si="4"/>
        <v>3.7777777777777777</v>
      </c>
    </row>
    <row r="10" spans="1:35" s="9" customFormat="1" ht="13.5" customHeight="1" x14ac:dyDescent="0.15">
      <c r="A10" s="6">
        <v>9</v>
      </c>
      <c r="B10" s="34">
        <v>3</v>
      </c>
      <c r="C10" s="34">
        <v>2</v>
      </c>
      <c r="D10" s="34">
        <v>3</v>
      </c>
      <c r="E10" s="7">
        <f t="shared" si="2"/>
        <v>2.6666666666666665</v>
      </c>
      <c r="F10" s="34">
        <v>2</v>
      </c>
      <c r="G10" s="34">
        <v>3</v>
      </c>
      <c r="H10" s="34">
        <v>3</v>
      </c>
      <c r="I10" s="34">
        <v>2</v>
      </c>
      <c r="J10" s="8">
        <f t="shared" si="3"/>
        <v>2.5</v>
      </c>
      <c r="K10" s="34">
        <v>0</v>
      </c>
      <c r="L10" s="34">
        <v>3</v>
      </c>
      <c r="M10" s="34">
        <v>2</v>
      </c>
      <c r="N10" s="34">
        <v>3</v>
      </c>
      <c r="O10" s="34">
        <v>2</v>
      </c>
      <c r="P10" s="34">
        <v>2</v>
      </c>
      <c r="Q10" s="34">
        <v>2</v>
      </c>
      <c r="R10" s="34">
        <v>0</v>
      </c>
      <c r="S10" s="8">
        <f t="shared" si="0"/>
        <v>1.75</v>
      </c>
      <c r="T10" s="34">
        <v>2</v>
      </c>
      <c r="U10" s="34">
        <v>2</v>
      </c>
      <c r="V10" s="34">
        <v>2</v>
      </c>
      <c r="W10" s="34">
        <v>0</v>
      </c>
      <c r="X10" s="34">
        <v>1</v>
      </c>
      <c r="Y10" s="8">
        <f t="shared" si="1"/>
        <v>1.4</v>
      </c>
      <c r="Z10" s="34">
        <v>2</v>
      </c>
      <c r="AA10" s="34">
        <v>3</v>
      </c>
      <c r="AB10" s="34">
        <v>2</v>
      </c>
      <c r="AC10" s="34">
        <v>3</v>
      </c>
      <c r="AD10" s="34">
        <v>2</v>
      </c>
      <c r="AE10" s="34">
        <v>3</v>
      </c>
      <c r="AF10" s="34">
        <v>2</v>
      </c>
      <c r="AG10" s="34">
        <v>3</v>
      </c>
      <c r="AH10" s="34">
        <v>3</v>
      </c>
      <c r="AI10" s="8">
        <f t="shared" si="4"/>
        <v>2.5555555555555554</v>
      </c>
    </row>
    <row r="11" spans="1:35" s="9" customFormat="1" ht="13.5" customHeight="1" x14ac:dyDescent="0.15">
      <c r="A11" s="6">
        <v>10</v>
      </c>
      <c r="B11" s="34">
        <v>3</v>
      </c>
      <c r="C11" s="34">
        <v>3</v>
      </c>
      <c r="D11" s="34">
        <v>3</v>
      </c>
      <c r="E11" s="7">
        <f t="shared" si="2"/>
        <v>3</v>
      </c>
      <c r="F11" s="34">
        <v>4</v>
      </c>
      <c r="G11" s="34">
        <v>3</v>
      </c>
      <c r="H11" s="34">
        <v>3</v>
      </c>
      <c r="I11" s="34">
        <v>3</v>
      </c>
      <c r="J11" s="8">
        <f t="shared" si="3"/>
        <v>3.25</v>
      </c>
      <c r="K11" s="34">
        <v>3</v>
      </c>
      <c r="L11" s="34">
        <v>3</v>
      </c>
      <c r="M11" s="34">
        <v>3</v>
      </c>
      <c r="N11" s="34">
        <v>4</v>
      </c>
      <c r="O11" s="34">
        <v>3</v>
      </c>
      <c r="P11" s="34">
        <v>3</v>
      </c>
      <c r="Q11" s="34">
        <v>4</v>
      </c>
      <c r="R11" s="34">
        <v>3</v>
      </c>
      <c r="S11" s="8">
        <f t="shared" si="0"/>
        <v>3.25</v>
      </c>
      <c r="T11" s="34">
        <v>4</v>
      </c>
      <c r="U11" s="34">
        <v>3</v>
      </c>
      <c r="V11" s="34">
        <v>4</v>
      </c>
      <c r="W11" s="34">
        <v>3</v>
      </c>
      <c r="X11" s="34">
        <v>3</v>
      </c>
      <c r="Y11" s="8">
        <f t="shared" si="1"/>
        <v>3.4</v>
      </c>
      <c r="Z11" s="34">
        <v>3</v>
      </c>
      <c r="AA11" s="34">
        <v>4</v>
      </c>
      <c r="AB11" s="34">
        <v>4</v>
      </c>
      <c r="AC11" s="34">
        <v>4</v>
      </c>
      <c r="AD11" s="34">
        <v>4</v>
      </c>
      <c r="AE11" s="34">
        <v>4</v>
      </c>
      <c r="AF11" s="34">
        <v>4</v>
      </c>
      <c r="AG11" s="34">
        <v>4</v>
      </c>
      <c r="AH11" s="34">
        <v>4</v>
      </c>
      <c r="AI11" s="8">
        <f t="shared" si="4"/>
        <v>3.8888888888888888</v>
      </c>
    </row>
    <row r="12" spans="1:35" s="9" customFormat="1" ht="13.5" customHeight="1" x14ac:dyDescent="0.15">
      <c r="A12" s="6">
        <v>11</v>
      </c>
      <c r="B12" s="34">
        <v>4</v>
      </c>
      <c r="C12" s="34">
        <v>4</v>
      </c>
      <c r="D12" s="34">
        <v>4</v>
      </c>
      <c r="E12" s="7">
        <f t="shared" si="2"/>
        <v>4</v>
      </c>
      <c r="F12" s="34">
        <v>4</v>
      </c>
      <c r="G12" s="34">
        <v>4</v>
      </c>
      <c r="H12" s="34">
        <v>4</v>
      </c>
      <c r="I12" s="34">
        <v>4</v>
      </c>
      <c r="J12" s="8">
        <f t="shared" si="3"/>
        <v>4</v>
      </c>
      <c r="K12" s="34">
        <v>4</v>
      </c>
      <c r="L12" s="34">
        <v>4</v>
      </c>
      <c r="M12" s="34">
        <v>4</v>
      </c>
      <c r="N12" s="34">
        <v>4</v>
      </c>
      <c r="O12" s="34">
        <v>4</v>
      </c>
      <c r="P12" s="34">
        <v>4</v>
      </c>
      <c r="Q12" s="34">
        <v>4</v>
      </c>
      <c r="R12" s="34">
        <v>4</v>
      </c>
      <c r="S12" s="8">
        <f t="shared" si="0"/>
        <v>4</v>
      </c>
      <c r="T12" s="34">
        <v>4</v>
      </c>
      <c r="U12" s="34">
        <v>4</v>
      </c>
      <c r="V12" s="34">
        <v>4</v>
      </c>
      <c r="W12" s="34">
        <v>4</v>
      </c>
      <c r="X12" s="34">
        <v>4</v>
      </c>
      <c r="Y12" s="8">
        <f t="shared" si="1"/>
        <v>4</v>
      </c>
      <c r="Z12" s="34">
        <v>4</v>
      </c>
      <c r="AA12" s="34">
        <v>4</v>
      </c>
      <c r="AB12" s="34">
        <v>4</v>
      </c>
      <c r="AC12" s="34">
        <v>4</v>
      </c>
      <c r="AD12" s="34">
        <v>4</v>
      </c>
      <c r="AE12" s="34">
        <v>4</v>
      </c>
      <c r="AF12" s="34">
        <v>4</v>
      </c>
      <c r="AG12" s="34">
        <v>4</v>
      </c>
      <c r="AH12" s="34">
        <v>4</v>
      </c>
      <c r="AI12" s="8">
        <f t="shared" si="4"/>
        <v>4</v>
      </c>
    </row>
    <row r="13" spans="1:35" s="9" customFormat="1" ht="13.5" customHeight="1" x14ac:dyDescent="0.15">
      <c r="A13" s="6">
        <v>12</v>
      </c>
      <c r="B13" s="34">
        <v>3</v>
      </c>
      <c r="C13" s="34">
        <v>3</v>
      </c>
      <c r="D13" s="34">
        <v>2</v>
      </c>
      <c r="E13" s="7">
        <f t="shared" si="2"/>
        <v>2.6666666666666665</v>
      </c>
      <c r="F13" s="34">
        <v>2</v>
      </c>
      <c r="G13" s="34">
        <v>2</v>
      </c>
      <c r="H13" s="34">
        <v>3</v>
      </c>
      <c r="I13" s="34">
        <v>2</v>
      </c>
      <c r="J13" s="8">
        <f t="shared" si="3"/>
        <v>2.25</v>
      </c>
      <c r="K13" s="34">
        <v>0</v>
      </c>
      <c r="L13" s="34">
        <v>2</v>
      </c>
      <c r="M13" s="34">
        <v>3</v>
      </c>
      <c r="N13" s="34">
        <v>3</v>
      </c>
      <c r="O13" s="34">
        <v>3</v>
      </c>
      <c r="P13" s="34">
        <v>2</v>
      </c>
      <c r="Q13" s="34">
        <v>2</v>
      </c>
      <c r="R13" s="34">
        <v>0</v>
      </c>
      <c r="S13" s="8">
        <f t="shared" si="0"/>
        <v>1.875</v>
      </c>
      <c r="T13" s="34">
        <v>3</v>
      </c>
      <c r="U13" s="34">
        <v>2</v>
      </c>
      <c r="V13" s="34">
        <v>2</v>
      </c>
      <c r="W13" s="34">
        <v>0</v>
      </c>
      <c r="X13" s="34">
        <v>0</v>
      </c>
      <c r="Y13" s="8">
        <f t="shared" si="1"/>
        <v>1.4</v>
      </c>
      <c r="Z13" s="34">
        <v>0</v>
      </c>
      <c r="AA13" s="34">
        <v>3</v>
      </c>
      <c r="AB13" s="34">
        <v>3</v>
      </c>
      <c r="AC13" s="34">
        <v>3</v>
      </c>
      <c r="AD13" s="34">
        <v>3</v>
      </c>
      <c r="AE13" s="34">
        <v>3</v>
      </c>
      <c r="AF13" s="34">
        <v>3</v>
      </c>
      <c r="AG13" s="34">
        <v>3</v>
      </c>
      <c r="AH13" s="34">
        <v>3</v>
      </c>
      <c r="AI13" s="8">
        <f t="shared" si="4"/>
        <v>2.6666666666666665</v>
      </c>
    </row>
    <row r="14" spans="1:35" s="9" customFormat="1" ht="13.5" customHeight="1" x14ac:dyDescent="0.15">
      <c r="A14" s="6">
        <v>13</v>
      </c>
      <c r="B14" s="34">
        <v>3</v>
      </c>
      <c r="C14" s="34">
        <v>2</v>
      </c>
      <c r="D14" s="34">
        <v>2</v>
      </c>
      <c r="E14" s="7">
        <f t="shared" si="2"/>
        <v>2.3333333333333335</v>
      </c>
      <c r="F14" s="34">
        <v>1</v>
      </c>
      <c r="G14" s="34">
        <v>2</v>
      </c>
      <c r="H14" s="34">
        <v>2</v>
      </c>
      <c r="I14" s="34">
        <v>2</v>
      </c>
      <c r="J14" s="8">
        <f t="shared" si="3"/>
        <v>1.75</v>
      </c>
      <c r="K14" s="34">
        <v>1</v>
      </c>
      <c r="L14" s="34">
        <v>2</v>
      </c>
      <c r="M14" s="34">
        <v>2</v>
      </c>
      <c r="N14" s="34">
        <v>3</v>
      </c>
      <c r="O14" s="34">
        <v>3</v>
      </c>
      <c r="P14" s="34">
        <v>2</v>
      </c>
      <c r="Q14" s="34">
        <v>2</v>
      </c>
      <c r="R14" s="34">
        <v>1</v>
      </c>
      <c r="S14" s="8">
        <f t="shared" si="0"/>
        <v>2</v>
      </c>
      <c r="T14" s="34">
        <v>3</v>
      </c>
      <c r="U14" s="34">
        <v>2</v>
      </c>
      <c r="V14" s="34">
        <v>2</v>
      </c>
      <c r="W14" s="34">
        <v>1</v>
      </c>
      <c r="X14" s="34">
        <v>2</v>
      </c>
      <c r="Y14" s="8">
        <f t="shared" si="1"/>
        <v>2</v>
      </c>
      <c r="Z14" s="34">
        <v>3</v>
      </c>
      <c r="AA14" s="34">
        <v>3</v>
      </c>
      <c r="AB14" s="34">
        <v>3</v>
      </c>
      <c r="AC14" s="34">
        <v>3</v>
      </c>
      <c r="AD14" s="34">
        <v>3</v>
      </c>
      <c r="AE14" s="34">
        <v>3</v>
      </c>
      <c r="AF14" s="34">
        <v>3</v>
      </c>
      <c r="AG14" s="34">
        <v>3</v>
      </c>
      <c r="AH14" s="34">
        <v>3</v>
      </c>
      <c r="AI14" s="8">
        <f t="shared" si="4"/>
        <v>3</v>
      </c>
    </row>
    <row r="15" spans="1:35" s="9" customFormat="1" ht="13.5" customHeight="1" x14ac:dyDescent="0.15">
      <c r="A15" s="6">
        <v>14</v>
      </c>
      <c r="B15" s="34">
        <v>3</v>
      </c>
      <c r="C15" s="34">
        <v>3</v>
      </c>
      <c r="D15" s="34">
        <v>2</v>
      </c>
      <c r="E15" s="7">
        <f t="shared" si="2"/>
        <v>2.6666666666666665</v>
      </c>
      <c r="F15" s="34">
        <v>2</v>
      </c>
      <c r="G15" s="34">
        <v>2</v>
      </c>
      <c r="H15" s="34">
        <v>3</v>
      </c>
      <c r="I15" s="34">
        <v>2</v>
      </c>
      <c r="J15" s="8">
        <f t="shared" si="3"/>
        <v>2.25</v>
      </c>
      <c r="K15" s="34">
        <v>1</v>
      </c>
      <c r="L15" s="34">
        <v>2</v>
      </c>
      <c r="M15" s="34">
        <v>2</v>
      </c>
      <c r="N15" s="34">
        <v>3</v>
      </c>
      <c r="O15" s="34">
        <v>3</v>
      </c>
      <c r="P15" s="34">
        <v>2</v>
      </c>
      <c r="Q15" s="34">
        <v>2</v>
      </c>
      <c r="R15" s="34">
        <v>2</v>
      </c>
      <c r="S15" s="8">
        <f t="shared" si="0"/>
        <v>2.125</v>
      </c>
      <c r="T15" s="34">
        <v>1</v>
      </c>
      <c r="U15" s="34">
        <v>1</v>
      </c>
      <c r="V15" s="34">
        <v>1</v>
      </c>
      <c r="W15" s="34">
        <v>0</v>
      </c>
      <c r="X15" s="34">
        <v>2</v>
      </c>
      <c r="Y15" s="8">
        <f t="shared" si="1"/>
        <v>1</v>
      </c>
      <c r="Z15" s="34">
        <v>0</v>
      </c>
      <c r="AA15" s="34">
        <v>2</v>
      </c>
      <c r="AB15" s="34">
        <v>2</v>
      </c>
      <c r="AC15" s="34">
        <v>2</v>
      </c>
      <c r="AD15" s="34">
        <v>3</v>
      </c>
      <c r="AE15" s="34">
        <v>2</v>
      </c>
      <c r="AF15" s="34">
        <v>2</v>
      </c>
      <c r="AG15" s="34">
        <v>3</v>
      </c>
      <c r="AH15" s="34">
        <v>3</v>
      </c>
      <c r="AI15" s="8">
        <f t="shared" si="4"/>
        <v>2.1111111111111112</v>
      </c>
    </row>
    <row r="16" spans="1:35" s="9" customFormat="1" ht="13.5" customHeight="1" x14ac:dyDescent="0.15">
      <c r="A16" s="6">
        <v>15</v>
      </c>
      <c r="B16" s="34">
        <v>3</v>
      </c>
      <c r="C16" s="34">
        <v>2</v>
      </c>
      <c r="D16" s="34">
        <v>2</v>
      </c>
      <c r="E16" s="7">
        <f t="shared" si="2"/>
        <v>2.3333333333333335</v>
      </c>
      <c r="F16" s="34">
        <v>2</v>
      </c>
      <c r="G16" s="34">
        <v>3</v>
      </c>
      <c r="H16" s="34">
        <v>3</v>
      </c>
      <c r="I16" s="34">
        <v>3</v>
      </c>
      <c r="J16" s="8">
        <f t="shared" si="3"/>
        <v>2.75</v>
      </c>
      <c r="K16" s="34">
        <v>0</v>
      </c>
      <c r="L16" s="34">
        <v>2</v>
      </c>
      <c r="M16" s="34">
        <v>3</v>
      </c>
      <c r="N16" s="34">
        <v>3</v>
      </c>
      <c r="O16" s="34">
        <v>3</v>
      </c>
      <c r="P16" s="34">
        <v>3</v>
      </c>
      <c r="Q16" s="34">
        <v>3</v>
      </c>
      <c r="R16" s="34">
        <v>2</v>
      </c>
      <c r="S16" s="8">
        <f t="shared" si="0"/>
        <v>2.375</v>
      </c>
      <c r="T16" s="34">
        <v>2</v>
      </c>
      <c r="U16" s="34">
        <v>0</v>
      </c>
      <c r="V16" s="34">
        <v>1</v>
      </c>
      <c r="W16" s="34">
        <v>0</v>
      </c>
      <c r="X16" s="34">
        <v>2</v>
      </c>
      <c r="Y16" s="8">
        <f t="shared" si="1"/>
        <v>1</v>
      </c>
      <c r="Z16" s="34">
        <v>2</v>
      </c>
      <c r="AA16" s="34">
        <v>3</v>
      </c>
      <c r="AB16" s="34">
        <v>3</v>
      </c>
      <c r="AC16" s="34">
        <v>2</v>
      </c>
      <c r="AD16" s="34">
        <v>3</v>
      </c>
      <c r="AE16" s="34">
        <v>3</v>
      </c>
      <c r="AF16" s="34">
        <v>3</v>
      </c>
      <c r="AG16" s="34">
        <v>3</v>
      </c>
      <c r="AH16" s="34">
        <v>3</v>
      </c>
      <c r="AI16" s="8">
        <f t="shared" si="4"/>
        <v>2.7777777777777777</v>
      </c>
    </row>
    <row r="17" spans="1:35" s="9" customFormat="1" ht="13.5" customHeight="1" x14ac:dyDescent="0.15">
      <c r="A17" s="6">
        <v>16</v>
      </c>
      <c r="B17" s="34">
        <v>3</v>
      </c>
      <c r="C17" s="34">
        <v>2</v>
      </c>
      <c r="D17" s="34">
        <v>2</v>
      </c>
      <c r="E17" s="7">
        <f t="shared" ref="E17:E19" si="5">AVERAGE(B17:D17)</f>
        <v>2.3333333333333335</v>
      </c>
      <c r="F17" s="34">
        <v>2</v>
      </c>
      <c r="G17" s="34">
        <v>2</v>
      </c>
      <c r="H17" s="34">
        <v>3</v>
      </c>
      <c r="I17" s="34">
        <v>2</v>
      </c>
      <c r="J17" s="8">
        <f t="shared" ref="J17:J19" si="6">AVERAGE(F17:I17)</f>
        <v>2.25</v>
      </c>
      <c r="K17" s="34">
        <v>1</v>
      </c>
      <c r="L17" s="34">
        <v>2</v>
      </c>
      <c r="M17" s="34">
        <v>2</v>
      </c>
      <c r="N17" s="34">
        <v>3</v>
      </c>
      <c r="O17" s="34">
        <v>2</v>
      </c>
      <c r="P17" s="34">
        <v>3</v>
      </c>
      <c r="Q17" s="34">
        <v>2</v>
      </c>
      <c r="R17" s="34">
        <v>1</v>
      </c>
      <c r="S17" s="8">
        <f t="shared" ref="S17:S19" si="7">AVERAGE(K17:R17)</f>
        <v>2</v>
      </c>
      <c r="T17" s="34">
        <v>2</v>
      </c>
      <c r="U17" s="34">
        <v>2</v>
      </c>
      <c r="V17" s="34">
        <v>1</v>
      </c>
      <c r="W17" s="34">
        <v>1</v>
      </c>
      <c r="X17" s="34">
        <v>2</v>
      </c>
      <c r="Y17" s="8">
        <f t="shared" ref="Y17:Y19" si="8">AVERAGE(T17:X17)</f>
        <v>1.6</v>
      </c>
      <c r="Z17" s="34">
        <v>2</v>
      </c>
      <c r="AA17" s="34">
        <v>3</v>
      </c>
      <c r="AB17" s="34">
        <v>3</v>
      </c>
      <c r="AC17" s="34">
        <v>2</v>
      </c>
      <c r="AD17" s="34">
        <v>3</v>
      </c>
      <c r="AE17" s="34">
        <v>3</v>
      </c>
      <c r="AF17" s="34">
        <v>3</v>
      </c>
      <c r="AG17" s="34">
        <v>3</v>
      </c>
      <c r="AH17" s="34">
        <v>3</v>
      </c>
      <c r="AI17" s="8">
        <f t="shared" ref="AI17:AI19" si="9">AVERAGE(Z17:AH17)</f>
        <v>2.7777777777777777</v>
      </c>
    </row>
    <row r="18" spans="1:35" s="9" customFormat="1" ht="13.5" customHeight="1" x14ac:dyDescent="0.15">
      <c r="A18" s="6">
        <v>17</v>
      </c>
      <c r="B18" s="34">
        <v>4</v>
      </c>
      <c r="C18" s="34">
        <v>4</v>
      </c>
      <c r="D18" s="34">
        <v>4</v>
      </c>
      <c r="E18" s="7">
        <f t="shared" si="5"/>
        <v>4</v>
      </c>
      <c r="F18" s="34">
        <v>4</v>
      </c>
      <c r="G18" s="34">
        <v>4</v>
      </c>
      <c r="H18" s="34">
        <v>4</v>
      </c>
      <c r="I18" s="34">
        <v>4</v>
      </c>
      <c r="J18" s="8">
        <f t="shared" si="6"/>
        <v>4</v>
      </c>
      <c r="K18" s="34">
        <v>4</v>
      </c>
      <c r="L18" s="34">
        <v>4</v>
      </c>
      <c r="M18" s="34">
        <v>4</v>
      </c>
      <c r="N18" s="34">
        <v>4</v>
      </c>
      <c r="O18" s="34">
        <v>4</v>
      </c>
      <c r="P18" s="34">
        <v>4</v>
      </c>
      <c r="Q18" s="34">
        <v>4</v>
      </c>
      <c r="R18" s="34">
        <v>4</v>
      </c>
      <c r="S18" s="8">
        <f t="shared" si="7"/>
        <v>4</v>
      </c>
      <c r="T18" s="34">
        <v>4</v>
      </c>
      <c r="U18" s="34">
        <v>4</v>
      </c>
      <c r="V18" s="34">
        <v>4</v>
      </c>
      <c r="W18" s="34">
        <v>4</v>
      </c>
      <c r="X18" s="34">
        <v>4</v>
      </c>
      <c r="Y18" s="8">
        <f t="shared" si="8"/>
        <v>4</v>
      </c>
      <c r="Z18" s="34">
        <v>4</v>
      </c>
      <c r="AA18" s="34">
        <v>4</v>
      </c>
      <c r="AB18" s="34">
        <v>4</v>
      </c>
      <c r="AC18" s="34">
        <v>4</v>
      </c>
      <c r="AD18" s="34">
        <v>4</v>
      </c>
      <c r="AE18" s="34">
        <v>4</v>
      </c>
      <c r="AF18" s="34">
        <v>4</v>
      </c>
      <c r="AG18" s="34">
        <v>4</v>
      </c>
      <c r="AH18" s="34">
        <v>4</v>
      </c>
      <c r="AI18" s="8">
        <f t="shared" si="9"/>
        <v>4</v>
      </c>
    </row>
    <row r="19" spans="1:35" s="9" customFormat="1" ht="13.5" customHeight="1" x14ac:dyDescent="0.15">
      <c r="A19" s="6">
        <v>18</v>
      </c>
      <c r="B19" s="34">
        <v>2</v>
      </c>
      <c r="C19" s="34">
        <v>1</v>
      </c>
      <c r="D19" s="34">
        <v>1</v>
      </c>
      <c r="E19" s="7">
        <f t="shared" si="5"/>
        <v>1.3333333333333333</v>
      </c>
      <c r="F19" s="34">
        <v>1</v>
      </c>
      <c r="G19" s="34">
        <v>2</v>
      </c>
      <c r="H19" s="34">
        <v>2</v>
      </c>
      <c r="I19" s="34">
        <v>1</v>
      </c>
      <c r="J19" s="8">
        <f t="shared" si="6"/>
        <v>1.5</v>
      </c>
      <c r="K19" s="34">
        <v>0</v>
      </c>
      <c r="L19" s="34">
        <v>1</v>
      </c>
      <c r="M19" s="34">
        <v>1</v>
      </c>
      <c r="N19" s="34">
        <v>2</v>
      </c>
      <c r="O19" s="34">
        <v>1</v>
      </c>
      <c r="P19" s="34">
        <v>1</v>
      </c>
      <c r="Q19" s="34">
        <v>1</v>
      </c>
      <c r="R19" s="34">
        <v>1</v>
      </c>
      <c r="S19" s="8">
        <f t="shared" si="7"/>
        <v>1</v>
      </c>
      <c r="T19" s="34" t="s">
        <v>72</v>
      </c>
      <c r="U19" s="34">
        <v>2</v>
      </c>
      <c r="V19" s="34" t="s">
        <v>72</v>
      </c>
      <c r="W19" s="34">
        <v>0</v>
      </c>
      <c r="X19" s="34">
        <v>1</v>
      </c>
      <c r="Y19" s="8">
        <f t="shared" si="8"/>
        <v>1</v>
      </c>
      <c r="Z19" s="34">
        <v>0</v>
      </c>
      <c r="AA19" s="34">
        <v>1</v>
      </c>
      <c r="AB19" s="34">
        <v>2</v>
      </c>
      <c r="AC19" s="34">
        <v>1</v>
      </c>
      <c r="AD19" s="34">
        <v>2</v>
      </c>
      <c r="AE19" s="34">
        <v>1</v>
      </c>
      <c r="AF19" s="34">
        <v>1</v>
      </c>
      <c r="AG19" s="34">
        <v>1</v>
      </c>
      <c r="AH19" s="34">
        <v>1</v>
      </c>
      <c r="AI19" s="8">
        <f t="shared" si="9"/>
        <v>1.1111111111111112</v>
      </c>
    </row>
    <row r="20" spans="1:35" s="9" customFormat="1" ht="13.5" customHeight="1" x14ac:dyDescent="0.15">
      <c r="A20" s="6">
        <v>19</v>
      </c>
      <c r="B20" s="34">
        <v>4</v>
      </c>
      <c r="C20" s="34">
        <v>3</v>
      </c>
      <c r="D20" s="34">
        <v>4</v>
      </c>
      <c r="E20" s="7">
        <f t="shared" si="2"/>
        <v>3.6666666666666665</v>
      </c>
      <c r="F20" s="34">
        <v>4</v>
      </c>
      <c r="G20" s="34">
        <v>3</v>
      </c>
      <c r="H20" s="34">
        <v>3</v>
      </c>
      <c r="I20" s="34">
        <v>4</v>
      </c>
      <c r="J20" s="8">
        <f t="shared" si="3"/>
        <v>3.5</v>
      </c>
      <c r="K20" s="34">
        <v>4</v>
      </c>
      <c r="L20" s="34">
        <v>4</v>
      </c>
      <c r="M20" s="34">
        <v>3</v>
      </c>
      <c r="N20" s="34">
        <v>3</v>
      </c>
      <c r="O20" s="34">
        <v>3</v>
      </c>
      <c r="P20" s="34">
        <v>3</v>
      </c>
      <c r="Q20" s="34">
        <v>3</v>
      </c>
      <c r="R20" s="34">
        <v>3</v>
      </c>
      <c r="S20" s="8">
        <f t="shared" si="0"/>
        <v>3.25</v>
      </c>
      <c r="T20" s="34">
        <v>4</v>
      </c>
      <c r="U20" s="34">
        <v>3</v>
      </c>
      <c r="V20" s="34">
        <v>3</v>
      </c>
      <c r="W20" s="34">
        <v>3</v>
      </c>
      <c r="X20" s="34">
        <v>3</v>
      </c>
      <c r="Y20" s="8">
        <f t="shared" si="1"/>
        <v>3.2</v>
      </c>
      <c r="Z20" s="34">
        <v>4</v>
      </c>
      <c r="AA20" s="34">
        <v>4</v>
      </c>
      <c r="AB20" s="34">
        <v>4</v>
      </c>
      <c r="AC20" s="34">
        <v>4</v>
      </c>
      <c r="AD20" s="34">
        <v>4</v>
      </c>
      <c r="AE20" s="34">
        <v>4</v>
      </c>
      <c r="AF20" s="34">
        <v>4</v>
      </c>
      <c r="AG20" s="34">
        <v>4</v>
      </c>
      <c r="AH20" s="34">
        <v>4</v>
      </c>
      <c r="AI20" s="8">
        <f t="shared" si="4"/>
        <v>4</v>
      </c>
    </row>
    <row r="21" spans="1:35" s="9" customFormat="1" ht="13.5" customHeight="1" x14ac:dyDescent="0.15">
      <c r="A21" s="6">
        <v>20</v>
      </c>
      <c r="B21" s="34">
        <v>2</v>
      </c>
      <c r="C21" s="34">
        <v>2</v>
      </c>
      <c r="D21" s="34">
        <v>3</v>
      </c>
      <c r="E21" s="7">
        <f t="shared" si="2"/>
        <v>2.3333333333333335</v>
      </c>
      <c r="F21" s="34">
        <v>3</v>
      </c>
      <c r="G21" s="34">
        <v>3</v>
      </c>
      <c r="H21" s="34">
        <v>3</v>
      </c>
      <c r="I21" s="34">
        <v>3</v>
      </c>
      <c r="J21" s="8">
        <f t="shared" si="3"/>
        <v>3</v>
      </c>
      <c r="K21" s="34">
        <v>2</v>
      </c>
      <c r="L21" s="34">
        <v>3</v>
      </c>
      <c r="M21" s="34">
        <v>2</v>
      </c>
      <c r="N21" s="34">
        <v>2</v>
      </c>
      <c r="O21" s="34">
        <v>3</v>
      </c>
      <c r="P21" s="34">
        <v>3</v>
      </c>
      <c r="Q21" s="34">
        <v>2</v>
      </c>
      <c r="R21" s="34">
        <v>3</v>
      </c>
      <c r="S21" s="8">
        <f t="shared" si="0"/>
        <v>2.5</v>
      </c>
      <c r="T21" s="34">
        <v>2</v>
      </c>
      <c r="U21" s="34">
        <v>3</v>
      </c>
      <c r="V21" s="34">
        <v>3</v>
      </c>
      <c r="W21" s="34">
        <v>3</v>
      </c>
      <c r="X21" s="34">
        <v>3</v>
      </c>
      <c r="Y21" s="8">
        <f t="shared" si="1"/>
        <v>2.8</v>
      </c>
      <c r="Z21" s="34">
        <v>4</v>
      </c>
      <c r="AA21" s="34">
        <v>4</v>
      </c>
      <c r="AB21" s="34">
        <v>2</v>
      </c>
      <c r="AC21" s="34">
        <v>4</v>
      </c>
      <c r="AD21" s="34">
        <v>3</v>
      </c>
      <c r="AE21" s="34">
        <v>3</v>
      </c>
      <c r="AF21" s="34">
        <v>2</v>
      </c>
      <c r="AG21" s="34">
        <v>2</v>
      </c>
      <c r="AH21" s="34">
        <v>4</v>
      </c>
      <c r="AI21" s="8">
        <f t="shared" si="4"/>
        <v>3.1111111111111112</v>
      </c>
    </row>
    <row r="22" spans="1:35" s="9" customFormat="1" ht="13.5" customHeight="1" x14ac:dyDescent="0.15">
      <c r="A22" s="6">
        <v>21</v>
      </c>
      <c r="B22" s="34">
        <v>4</v>
      </c>
      <c r="C22" s="34">
        <v>4</v>
      </c>
      <c r="D22" s="34">
        <v>4</v>
      </c>
      <c r="E22" s="7">
        <f t="shared" si="2"/>
        <v>4</v>
      </c>
      <c r="F22" s="34">
        <v>4</v>
      </c>
      <c r="G22" s="34">
        <v>4</v>
      </c>
      <c r="H22" s="34">
        <v>4</v>
      </c>
      <c r="I22" s="34">
        <v>4</v>
      </c>
      <c r="J22" s="8">
        <f t="shared" si="3"/>
        <v>4</v>
      </c>
      <c r="K22" s="34">
        <v>4</v>
      </c>
      <c r="L22" s="34">
        <v>4</v>
      </c>
      <c r="M22" s="34">
        <v>4</v>
      </c>
      <c r="N22" s="34">
        <v>4</v>
      </c>
      <c r="O22" s="34">
        <v>4</v>
      </c>
      <c r="P22" s="34">
        <v>4</v>
      </c>
      <c r="Q22" s="34">
        <v>4</v>
      </c>
      <c r="R22" s="34">
        <v>4</v>
      </c>
      <c r="S22" s="8">
        <f t="shared" si="0"/>
        <v>4</v>
      </c>
      <c r="T22" s="34">
        <v>4</v>
      </c>
      <c r="U22" s="34">
        <v>4</v>
      </c>
      <c r="V22" s="34">
        <v>4</v>
      </c>
      <c r="W22" s="34">
        <v>4</v>
      </c>
      <c r="X22" s="34">
        <v>4</v>
      </c>
      <c r="Y22" s="8">
        <f t="shared" si="1"/>
        <v>4</v>
      </c>
      <c r="Z22" s="34">
        <v>4</v>
      </c>
      <c r="AA22" s="34">
        <v>4</v>
      </c>
      <c r="AB22" s="34">
        <v>4</v>
      </c>
      <c r="AC22" s="34">
        <v>4</v>
      </c>
      <c r="AD22" s="34">
        <v>4</v>
      </c>
      <c r="AE22" s="34">
        <v>4</v>
      </c>
      <c r="AF22" s="34">
        <v>4</v>
      </c>
      <c r="AG22" s="34">
        <v>4</v>
      </c>
      <c r="AH22" s="34">
        <v>4</v>
      </c>
      <c r="AI22" s="8">
        <f t="shared" si="4"/>
        <v>4</v>
      </c>
    </row>
    <row r="23" spans="1:35" s="9" customFormat="1" ht="13.5" customHeight="1" x14ac:dyDescent="0.15">
      <c r="A23" s="6"/>
      <c r="B23" s="10"/>
      <c r="C23" s="10"/>
      <c r="D23" s="10"/>
      <c r="E23" s="7"/>
      <c r="F23" s="10"/>
      <c r="G23" s="10"/>
      <c r="H23" s="10"/>
      <c r="I23" s="10"/>
      <c r="J23" s="8"/>
      <c r="K23" s="10"/>
      <c r="L23" s="10"/>
      <c r="M23" s="10"/>
      <c r="N23" s="10"/>
      <c r="O23" s="10"/>
      <c r="P23" s="10"/>
      <c r="Q23" s="10"/>
      <c r="R23" s="10"/>
      <c r="S23" s="8"/>
      <c r="T23" s="10"/>
      <c r="U23" s="10"/>
      <c r="V23" s="10"/>
      <c r="W23" s="10"/>
      <c r="X23" s="10"/>
      <c r="Y23" s="8"/>
      <c r="Z23" s="10"/>
      <c r="AA23" s="10"/>
      <c r="AB23" s="10"/>
      <c r="AC23" s="10"/>
      <c r="AD23" s="10"/>
      <c r="AE23" s="10"/>
      <c r="AF23" s="10"/>
      <c r="AG23" s="10"/>
      <c r="AH23" s="10"/>
      <c r="AI23" s="8"/>
    </row>
    <row r="24" spans="1:35" x14ac:dyDescent="0.15">
      <c r="A24" s="11" t="s">
        <v>10</v>
      </c>
      <c r="B24" s="8">
        <f t="shared" ref="B24:AI24" si="10">AVERAGE(B2:B23)</f>
        <v>3.2380952380952381</v>
      </c>
      <c r="C24" s="8">
        <f t="shared" si="10"/>
        <v>2.8095238095238093</v>
      </c>
      <c r="D24" s="8">
        <f t="shared" si="10"/>
        <v>2.7619047619047619</v>
      </c>
      <c r="E24" s="8">
        <f t="shared" si="10"/>
        <v>2.9365079365079367</v>
      </c>
      <c r="F24" s="8">
        <f t="shared" si="10"/>
        <v>2.8571428571428572</v>
      </c>
      <c r="G24" s="8">
        <f t="shared" si="10"/>
        <v>2.8095238095238093</v>
      </c>
      <c r="H24" s="8">
        <f t="shared" si="10"/>
        <v>3.0952380952380953</v>
      </c>
      <c r="I24" s="8">
        <f t="shared" si="10"/>
        <v>2.9047619047619047</v>
      </c>
      <c r="J24" s="8">
        <f t="shared" si="10"/>
        <v>2.9166666666666665</v>
      </c>
      <c r="K24" s="8">
        <f t="shared" si="10"/>
        <v>2.1428571428571428</v>
      </c>
      <c r="L24" s="8">
        <f t="shared" si="10"/>
        <v>2.8571428571428572</v>
      </c>
      <c r="M24" s="8">
        <f t="shared" si="10"/>
        <v>2.7619047619047619</v>
      </c>
      <c r="N24" s="8">
        <f t="shared" si="10"/>
        <v>3.1428571428571428</v>
      </c>
      <c r="O24" s="8">
        <f t="shared" si="10"/>
        <v>3</v>
      </c>
      <c r="P24" s="8">
        <f t="shared" si="10"/>
        <v>2.8571428571428572</v>
      </c>
      <c r="Q24" s="8">
        <f t="shared" si="10"/>
        <v>2.75</v>
      </c>
      <c r="R24" s="8">
        <f t="shared" si="10"/>
        <v>2.4761904761904763</v>
      </c>
      <c r="S24" s="8">
        <f t="shared" si="10"/>
        <v>2.75</v>
      </c>
      <c r="T24" s="8">
        <f t="shared" si="10"/>
        <v>3.1</v>
      </c>
      <c r="U24" s="8">
        <f t="shared" si="10"/>
        <v>2.7142857142857144</v>
      </c>
      <c r="V24" s="8">
        <f t="shared" si="10"/>
        <v>2.75</v>
      </c>
      <c r="W24" s="8">
        <f t="shared" si="10"/>
        <v>2.1904761904761907</v>
      </c>
      <c r="X24" s="8">
        <f t="shared" si="10"/>
        <v>2.6666666666666665</v>
      </c>
      <c r="Y24" s="8">
        <f t="shared" si="10"/>
        <v>2.6476190476190475</v>
      </c>
      <c r="Z24" s="8">
        <f t="shared" si="10"/>
        <v>2.8095238095238093</v>
      </c>
      <c r="AA24" s="8">
        <f t="shared" si="10"/>
        <v>3.4285714285714284</v>
      </c>
      <c r="AB24" s="8">
        <f t="shared" si="10"/>
        <v>3.3333333333333335</v>
      </c>
      <c r="AC24" s="8">
        <f t="shared" si="10"/>
        <v>3.2857142857142856</v>
      </c>
      <c r="AD24" s="8">
        <f t="shared" si="10"/>
        <v>3.3809523809523809</v>
      </c>
      <c r="AE24" s="8">
        <f t="shared" si="10"/>
        <v>3.3333333333333335</v>
      </c>
      <c r="AF24" s="8">
        <f t="shared" si="10"/>
        <v>3.1428571428571428</v>
      </c>
      <c r="AG24" s="8">
        <f t="shared" si="10"/>
        <v>3.3809523809523809</v>
      </c>
      <c r="AH24" s="8">
        <f t="shared" si="10"/>
        <v>3.4761904761904763</v>
      </c>
      <c r="AI24" s="8">
        <f t="shared" si="10"/>
        <v>3.2857142857142856</v>
      </c>
    </row>
  </sheetData>
  <printOptions gridLines="1"/>
  <pageMargins left="0.75" right="0.75" top="1" bottom="0" header="0" footer="0"/>
  <pageSetup orientation="landscape" blackAndWhite="1" r:id="rId1"/>
  <headerFooter alignWithMargins="0">
    <oddHeader>&amp;C&amp;"Arial,Bold Italic"&amp;10SOUTHWESTERN OKLAHOMA STATE UNIVERSITY&amp;"Arial,Bold"
DEPARTMENT OF EDUCATION
&amp;"Arial,Bold Italic"Teacher Candidate Disposition Rubric&amp;"Arial,Bold"
Spring 2023</oddHeader>
  </headerFooter>
  <colBreaks count="3" manualBreakCount="3">
    <brk id="10" max="1048575" man="1"/>
    <brk id="19"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Item Analysis</vt:lpstr>
      <vt:lpstr>Numerical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Aguinaga, Veronica</cp:lastModifiedBy>
  <cp:lastPrinted>2023-04-27T21:02:54Z</cp:lastPrinted>
  <dcterms:created xsi:type="dcterms:W3CDTF">2019-02-15T20:40:38Z</dcterms:created>
  <dcterms:modified xsi:type="dcterms:W3CDTF">2024-07-01T18:08:26Z</dcterms:modified>
</cp:coreProperties>
</file>