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https://swosuits-my.sharepoint.com/personal/aguinagav_swosu_edu/Documents/Desktop/SPRING 2022 TWS/"/>
    </mc:Choice>
  </mc:AlternateContent>
  <xr:revisionPtr revIDLastSave="12" documentId="13_ncr:1_{4134E854-5285-4D20-9F2D-146CB09597F9}" xr6:coauthVersionLast="47" xr6:coauthVersionMax="47" xr10:uidLastSave="{D123ADE4-7C94-47FE-94FE-87AD0A79F709}"/>
  <bookViews>
    <workbookView xWindow="-120" yWindow="-120" windowWidth="29040" windowHeight="15840" xr2:uid="{00000000-000D-0000-FFFF-FFFF00000000}"/>
  </bookViews>
  <sheets>
    <sheet name="Item Analysis" sheetId="3" r:id="rId1"/>
    <sheet name="Numeric" sheetId="2" r:id="rId2"/>
    <sheet name="Textual" sheetId="4" r:id="rId3"/>
  </sheets>
  <definedNames>
    <definedName name="SCP27B2" localSheetId="0">'Item Analysis'!$A$6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2" i="2" l="1"/>
  <c r="D12" i="2"/>
  <c r="E12" i="2"/>
  <c r="F12" i="2"/>
  <c r="G12" i="2"/>
  <c r="H12" i="2"/>
  <c r="I12" i="2"/>
  <c r="J12" i="2"/>
  <c r="K12" i="2"/>
  <c r="L12" i="2"/>
  <c r="M12" i="2"/>
  <c r="N12" i="2"/>
  <c r="B12" i="2"/>
  <c r="B10" i="2"/>
  <c r="C10" i="2"/>
  <c r="D10" i="2"/>
  <c r="E10" i="2"/>
  <c r="F10" i="2"/>
  <c r="G10" i="2"/>
  <c r="H10" i="2"/>
  <c r="I10" i="2"/>
  <c r="J10" i="2"/>
  <c r="K10" i="2"/>
  <c r="L10" i="2"/>
  <c r="M10" i="2"/>
  <c r="N10" i="2"/>
  <c r="C39" i="3"/>
  <c r="C38" i="3"/>
  <c r="B9" i="2" l="1"/>
  <c r="C9" i="2"/>
  <c r="D9" i="2"/>
  <c r="E9" i="2"/>
  <c r="F9" i="2"/>
  <c r="G9" i="2"/>
  <c r="H9" i="2"/>
  <c r="I9" i="2"/>
  <c r="J9" i="2"/>
  <c r="K9" i="2"/>
  <c r="L9" i="2"/>
  <c r="N9" i="2" l="1"/>
  <c r="M9" i="2"/>
  <c r="C59" i="3"/>
  <c r="C58" i="3"/>
  <c r="C57" i="3"/>
  <c r="C54" i="3"/>
  <c r="C53" i="3"/>
  <c r="C52" i="3"/>
  <c r="C49" i="3"/>
  <c r="C48" i="3"/>
  <c r="C47" i="3"/>
  <c r="C44" i="3"/>
  <c r="C43" i="3"/>
  <c r="C42" i="3"/>
  <c r="C34" i="3"/>
  <c r="C33" i="3"/>
  <c r="C32" i="3"/>
  <c r="C29" i="3"/>
  <c r="C28" i="3"/>
  <c r="C27" i="3"/>
  <c r="C37" i="3"/>
  <c r="C24" i="3"/>
  <c r="C23" i="3"/>
  <c r="C22" i="3"/>
  <c r="C19" i="3"/>
  <c r="C18" i="3"/>
  <c r="C17" i="3"/>
  <c r="C12" i="3"/>
  <c r="C14" i="3"/>
  <c r="C13" i="3"/>
  <c r="C7" i="3"/>
  <c r="C9" i="3"/>
  <c r="C8" i="3"/>
  <c r="B8" i="2"/>
  <c r="C8" i="2"/>
  <c r="D8" i="2"/>
  <c r="E8" i="2"/>
  <c r="F8" i="2"/>
  <c r="G8" i="2"/>
  <c r="H8" i="2"/>
  <c r="I8" i="2"/>
  <c r="J8" i="2"/>
  <c r="K8" i="2"/>
  <c r="L8" i="2"/>
  <c r="L7" i="2"/>
  <c r="K7" i="2"/>
  <c r="J7" i="2"/>
  <c r="I7" i="2"/>
  <c r="H7" i="2"/>
  <c r="G7" i="2"/>
  <c r="F7" i="2"/>
  <c r="E7" i="2"/>
  <c r="D7" i="2"/>
  <c r="C7" i="2"/>
  <c r="B7" i="2"/>
  <c r="M7" i="2" l="1"/>
  <c r="N7" i="2"/>
  <c r="N8" i="2"/>
  <c r="C45" i="3"/>
  <c r="C35" i="3"/>
  <c r="M8" i="2" l="1"/>
  <c r="C60" i="3"/>
  <c r="C55" i="3"/>
  <c r="D53" i="3" s="1"/>
  <c r="C20" i="3" l="1"/>
  <c r="D17" i="3" s="1"/>
  <c r="D57" i="3"/>
  <c r="D52" i="3"/>
  <c r="D58" i="3"/>
  <c r="C25" i="3"/>
  <c r="D24" i="3" s="1"/>
  <c r="D59" i="3"/>
  <c r="D44" i="3"/>
  <c r="D54" i="3"/>
  <c r="D33" i="3"/>
  <c r="C15" i="3"/>
  <c r="D12" i="3" s="1"/>
  <c r="C40" i="3"/>
  <c r="D38" i="3" s="1"/>
  <c r="C50" i="3"/>
  <c r="D49" i="3" s="1"/>
  <c r="C30" i="3"/>
  <c r="D29" i="3" s="1"/>
  <c r="C10" i="3"/>
  <c r="D18" i="3" l="1"/>
  <c r="D19" i="3"/>
  <c r="D23" i="3"/>
  <c r="D60" i="3"/>
  <c r="D27" i="3"/>
  <c r="D47" i="3"/>
  <c r="A15" i="3"/>
  <c r="D42" i="3"/>
  <c r="D37" i="3"/>
  <c r="D43" i="3"/>
  <c r="D48" i="3"/>
  <c r="D14" i="3"/>
  <c r="D22" i="3"/>
  <c r="D32" i="3"/>
  <c r="D34" i="3"/>
  <c r="D28" i="3"/>
  <c r="D39" i="3"/>
  <c r="A35" i="3"/>
  <c r="D13" i="3"/>
  <c r="D9" i="3"/>
  <c r="D8" i="3"/>
  <c r="D55" i="3"/>
  <c r="D7" i="3"/>
  <c r="A10" i="3"/>
  <c r="D40" i="3" l="1"/>
  <c r="D20" i="3"/>
  <c r="D25" i="3"/>
  <c r="D35" i="3"/>
  <c r="D50" i="3"/>
  <c r="D30" i="3"/>
  <c r="D45" i="3"/>
  <c r="D10" i="3"/>
  <c r="D15" i="3"/>
  <c r="A60" i="3"/>
  <c r="A55" i="3"/>
  <c r="A50" i="3"/>
  <c r="A45" i="3"/>
  <c r="A40" i="3"/>
  <c r="A30" i="3"/>
  <c r="A25" i="3"/>
  <c r="A20" i="3"/>
  <c r="A62" i="3" l="1"/>
</calcChain>
</file>

<file path=xl/sharedStrings.xml><?xml version="1.0" encoding="utf-8"?>
<sst xmlns="http://schemas.openxmlformats.org/spreadsheetml/2006/main" count="175" uniqueCount="84">
  <si>
    <t>11. Grammar, Usage, and Mechanics</t>
  </si>
  <si>
    <t>#</t>
  </si>
  <si>
    <t>Mean</t>
  </si>
  <si>
    <t>Mean:</t>
  </si>
  <si>
    <t>SOUTHWESTERN OKLAHOMA STATE UNIVERSITY</t>
  </si>
  <si>
    <t>EVALUATION OF TEACHER CANDIDATE</t>
  </si>
  <si>
    <t>Count</t>
  </si>
  <si>
    <t>Pct</t>
  </si>
  <si>
    <t>Total</t>
  </si>
  <si>
    <t>Acceptable (1 pt.): The candidate describes 1 way technology was integrated throughout the unit to enhance learning.</t>
  </si>
  <si>
    <t>Acceptable (1 pt.):  The candidate uses ongoing assessments throughout the unit:  pretest, formative, and summative/posttest.  A complete analysis of data is provided, including 3 formative assessments administered, an analysis of the post assessment results indicating the percentage of students scoring at an acceptable level, and analysis of two or more subgroups (ethnicity, gender, ELLs, students with exceptionalities and/or delayed learners).  Content objectives match assessment procedures.</t>
  </si>
  <si>
    <t>Semester</t>
  </si>
  <si>
    <t>TeacherC</t>
  </si>
  <si>
    <t>Universi</t>
  </si>
  <si>
    <t>Cooperat</t>
  </si>
  <si>
    <t>TWS01</t>
  </si>
  <si>
    <t>TWS01_</t>
  </si>
  <si>
    <t>TWS02</t>
  </si>
  <si>
    <t>TWS02_</t>
  </si>
  <si>
    <t>TWS03</t>
  </si>
  <si>
    <t>TWS03_</t>
  </si>
  <si>
    <t>TWS04</t>
  </si>
  <si>
    <t>TWS04_</t>
  </si>
  <si>
    <t>TWS05</t>
  </si>
  <si>
    <t>TWS05_</t>
  </si>
  <si>
    <t>TWS06</t>
  </si>
  <si>
    <t>TWS06_</t>
  </si>
  <si>
    <t>TWS07</t>
  </si>
  <si>
    <t>TWS07_</t>
  </si>
  <si>
    <t>TWS08</t>
  </si>
  <si>
    <t>TWS08_</t>
  </si>
  <si>
    <t>TWS09</t>
  </si>
  <si>
    <t>TWS09_</t>
  </si>
  <si>
    <t>TWS10</t>
  </si>
  <si>
    <t>TWS10_</t>
  </si>
  <si>
    <t>TWS11</t>
  </si>
  <si>
    <t>TWS11_</t>
  </si>
  <si>
    <t>SubmitDa</t>
  </si>
  <si>
    <t>Score Possible 22</t>
  </si>
  <si>
    <t>TOTAL SCORE out of 22 possible points</t>
  </si>
  <si>
    <t>Teacher Work Sample, Special Education</t>
  </si>
  <si>
    <t xml:space="preserve">1. Classroom Environment and Student Demographics                                                                                       (CEC 1.0; INTASC 2; CAEP 1.4)                                                                                 </t>
  </si>
  <si>
    <r>
      <t xml:space="preserve">Target (2 pts.):  </t>
    </r>
    <r>
      <rPr>
        <sz val="11"/>
        <color rgb="FF000000"/>
        <rFont val="Arial"/>
        <family val="2"/>
      </rPr>
      <t>The candidate provides a description of the classroom environment, including these 5 components:  resources; classroom arrangement; student demographics, culture, and accommodations.</t>
    </r>
  </si>
  <si>
    <t>Acceptable (1 pt.):  The candidate provides a description of the classroom, including 4 of 5 components:  resources; classroom arrangement; student demographics, culture, and accommodations.</t>
  </si>
  <si>
    <t>Unacceptable (0 pts.):  The candidate provides incomplete information of the classroom with less than 4 of the specified components.</t>
  </si>
  <si>
    <t>2. Introduction of Unit
(CEC 7.0; INTASC 4; CAEP 1.4, 3.5)</t>
  </si>
  <si>
    <r>
      <t xml:space="preserve">Target (2 pts.):  </t>
    </r>
    <r>
      <rPr>
        <sz val="11"/>
        <color rgb="FF000000"/>
        <rFont val="Arial"/>
        <family val="2"/>
      </rPr>
      <t>The candidate includes an introduction of the unit, which gives an overview of the contextual background, Oklahoma Academic Standards, and the topic of the unit.  The candidate shows evidence of planning, organization, and collaboration to address the needs of students with exceptionalities across a range of learning experiences.</t>
    </r>
  </si>
  <si>
    <t>Acceptable (1 pt.): The candidate includes an introduction of the unit, which gives an overview of the contextual background, Oklahoma Academic Standards, and topic of the unit.  The candidate shows some evidence of planning, organization, and collaboration to address the needs of students with exceptionalities across a range of learning experiences.</t>
  </si>
  <si>
    <t xml:space="preserve">Unacceptable (0 pts.): The candidate provides incomplete information to introduce the unit.  The candidate does not include an overview of the contextual background, Oklahoma Academic Standards, and the content area(s) of the unit. The candidate does not show evidence of planning, organization, and collaboration to address the needs of students with exceptionalities across a range of learning experiences.  </t>
  </si>
  <si>
    <t>3. Factors Influencing Instruction
(CEC 2.0; INTASC 7; CAEP 1.5)</t>
  </si>
  <si>
    <r>
      <t>Target (2 pts.):  The candidate describes 2 or more factors that influences unit instruction:  students</t>
    </r>
    <r>
      <rPr>
        <sz val="11"/>
        <color rgb="FF000000"/>
        <rFont val="Arial"/>
        <family val="2"/>
      </rPr>
      <t>’ needs, interests, resources, time limits, candidate’s personal strengths, and/or required curriculum.</t>
    </r>
  </si>
  <si>
    <t>Acceptable (1 pt.):  The candidate describes 1 factor that influences unit instruction:  students’ needs, interests, resources, time limits, candidate’s personal strengths, or required curriculum.</t>
  </si>
  <si>
    <t xml:space="preserve">Unacceptable (0 pts.):  The candidate does not describe a factor(s) that influences unit instruction, such as students’ needs, interests, resources, time limits, candidate’s personal strengths, and/or required curriculum.  </t>
  </si>
  <si>
    <t>4. Specific Instructional Strategies
(CEC 5.0; INTASC 8; CAEP 1.5)</t>
  </si>
  <si>
    <r>
      <t xml:space="preserve">Target (2 pts.):  </t>
    </r>
    <r>
      <rPr>
        <sz val="11"/>
        <color rgb="FF000000"/>
        <rFont val="Arial"/>
        <family val="2"/>
      </rPr>
      <t>The candidate includes 4 or more instructional strategies, which are inclusive and engaging for students.</t>
    </r>
  </si>
  <si>
    <t>Acceptable (1 pt.):  The candidate includes 3 instructional strategies, which are inclusive and engaging for students.</t>
  </si>
  <si>
    <t xml:space="preserve">Unacceptable (0 pts.):  The candidate includes less than 3 instructional strategies.  </t>
  </si>
  <si>
    <t>5. Integration of Technology into Teaching and Learning
(CEC 5.3; INTASC 6; CAEP 1.2, 1.3, 1.5, 3.5, 4.1)</t>
  </si>
  <si>
    <t>Target (2 pts.):  The candidate describes 2 ways technology was integrated throughout the unit to enhance learning.</t>
  </si>
  <si>
    <t>Unacceptable (0 pts.):  The candidate does not describe at least 1 way technology was integrated throughout the unit.</t>
  </si>
  <si>
    <t>6. Assessments Tables &amp; Analysis of Results
(CEC 4.0;  INTASC 6; CAEP 1.2, 1.3, 1.5, 3.5, 4.1)</t>
  </si>
  <si>
    <r>
      <t>Target (2 pts.):  The candidate uses extensive and ongoing assessments throughout the unit:  pretest, formative, and summative/posttest.  A complete analys</t>
    </r>
    <r>
      <rPr>
        <sz val="11"/>
        <color rgb="FF000000"/>
        <rFont val="Arial"/>
        <family val="2"/>
      </rPr>
      <t>is of data is provided, including more than 3 formative assessments administered, an analysis of the post assessment results indicating the percentage of students scoring at an acceptable level, and analysis of two or more subgroups (ethnicity, gender, ELLs, students with exceptionalities, and/or delayed learners).  Content objectives match assessment procedures.</t>
    </r>
  </si>
  <si>
    <t xml:space="preserve">Unacceptable (0 pts.):  The candidate does not use ongoing assessments throughout the unit:  pretest, formative, and summative/posttest.  A complete analysis of data is not provided:  3 formative assessments, analysis of the post assessment results indicating the percentage of students scoring at an acceptable level, and analysis of two or more subgroups (ethnicity, gender, ELLs, students with exceptionalities, and/or delayed learners).          </t>
  </si>
  <si>
    <t>7. Adaptations for Special Populations
(CEC 5.1; INTASC 1; CAEP 1.1, 3.5)</t>
  </si>
  <si>
    <t xml:space="preserve">Target (2 pts.):  The candidate describes two or more adaptations for special populations (students with exceptionalities, gifted, ELLs and/or delayed learners).  </t>
  </si>
  <si>
    <t>Acceptable (1 pt.):  The candidate describes one adaptation for special populations (students with exceptionalities, gifted, ELLs, and/or delayed learners).</t>
  </si>
  <si>
    <t>Unacceptable (0 pts.):  The candidate does not describe an adaptation(s) for special populations (students with exceptionalities, gifted, ELLs, and/or delayed learners).</t>
  </si>
  <si>
    <t>8. Classroom Management
(CEC 7.3; INTASC 3; CAEP 1.4, 2.3)</t>
  </si>
  <si>
    <r>
      <t xml:space="preserve">Target (2 pts.):  </t>
    </r>
    <r>
      <rPr>
        <sz val="11"/>
        <color rgb="FF000000"/>
        <rFont val="Arial"/>
        <family val="2"/>
      </rPr>
      <t xml:space="preserve">The candidate discusses 3 components of the classroom management plan and includes how the plan supports student learning.  The candidate uses collaboration to promote the well-being of students with exceptionalities.  </t>
    </r>
  </si>
  <si>
    <t xml:space="preserve">Acceptable (1 pt.):  The candidate discusses 2 components of the classroom management plan and includes how the plan supports student learning.  The candidate uses collaboration to promote the well-being of students with exceptionalities. </t>
  </si>
  <si>
    <t>Unacceptable (0 pts.): The candidate discusses 1 component of the classroom management plan and includes how the plan supports student learning.</t>
  </si>
  <si>
    <t>9. Recommendations for Improvement
(CEC 6.0; INTASC 9; CAEP 1.2, 1.5, 3.6)</t>
  </si>
  <si>
    <r>
      <t xml:space="preserve">Target (2 pts.):  The candidate articulates 2 areas in need of personal improvement during future instruction and/or through professional development opportunities to improve </t>
    </r>
    <r>
      <rPr>
        <sz val="11"/>
        <color rgb="FF000000"/>
        <rFont val="Arial"/>
        <family val="2"/>
      </rPr>
      <t>their own personal understanding and philosophy of special education.</t>
    </r>
  </si>
  <si>
    <t>Acceptable (1 pt.):  The candidate articulates 1 area in need of personal improvement during future instruction and/or through professional development opportunities to improve their own personal understanding and philosophy of education.</t>
  </si>
  <si>
    <t>Unacceptable (0 pts.): The candidate does not articulate an area(s) in need of personal improvement during future instruction and/or through professional development opportunities.</t>
  </si>
  <si>
    <t>10. Lesson Plan Format
(CEC 3.0; INTASC 5; CAEP 1.3, 3.5)</t>
  </si>
  <si>
    <r>
      <t>Target (2 pts.):  The candidate makes the unit content meaningful through practical applications and integration of students</t>
    </r>
    <r>
      <rPr>
        <sz val="11"/>
        <color rgb="FF000000"/>
        <rFont val="Arial"/>
        <family val="2"/>
      </rPr>
      <t>’ prior experiences.  The lesson plans include: Objectives, Anticipatory Set, Modeling, Guided Practice/Guided Instruction/Monitoring, Independent Practice, Closure, and Adaptations for Special Populations (students with exceptionalities, gifted, ELLs, etc.).</t>
    </r>
  </si>
  <si>
    <t>Acceptable (1 pt.):  The candidate makes consistent efforts to make the unit content meaningful through practical applications and integration of students’ prior experiences.  The lesson plans include: Objectives, Anticipatory Set, Modeling, Guided Practice/Guided Instruction/Monitoring, Independent Practice, Closure, and Adaptations for Special Populations (students with exceptionalities, gifted, ELLs, etc.).</t>
  </si>
  <si>
    <t>Unacceptable (0 pts.):  The candidate does not make the unit content meaningful through practical applications and integration of students’ prior experiences.  The lesson plans do not include all of the following: Objectives, Anticipatory Set, Modeling, Guided Practice/Guided Instruction/Monitoring, Independent Practice, Closure, and Adaptations for Special Populations (students with exceptionalities, gifted, ELLs, etc.).</t>
  </si>
  <si>
    <r>
      <t xml:space="preserve">Target (2 pts.):  </t>
    </r>
    <r>
      <rPr>
        <sz val="11"/>
        <color rgb="FF000000"/>
        <rFont val="Arial"/>
        <family val="2"/>
      </rPr>
      <t>The candidate has no more than five errors in grammar, usage, and mechanics in the teacher work sample.</t>
    </r>
  </si>
  <si>
    <t>Acceptable (1 pt.):  The candidate has 6-10 errors in grammar, usage, and mechanics in the teacher work sample.</t>
  </si>
  <si>
    <t>Unacceptable (0 pts.):  The candidate has more than 10 errors in grammar, usage, and mechanics in the teacher work sample.</t>
  </si>
  <si>
    <t>NV</t>
  </si>
  <si>
    <t>Spring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</si>
</sst>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8"/>
      <name val="MS Sans Serif"/>
    </font>
    <font>
      <sz val="8"/>
      <color indexed="12"/>
      <name val="MS Sans Serif"/>
    </font>
    <font>
      <b/>
      <sz val="8"/>
      <name val="MS Sans Serif"/>
    </font>
    <font>
      <b/>
      <i/>
      <sz val="11"/>
      <name val="Calibri"/>
      <family val="2"/>
      <scheme val="minor"/>
    </font>
    <font>
      <b/>
      <sz val="11"/>
      <name val="Calibri"/>
      <family val="2"/>
      <scheme val="minor"/>
    </font>
    <font>
      <sz val="11"/>
      <name val="Calibri"/>
      <family val="2"/>
      <scheme val="minor"/>
    </font>
    <font>
      <sz val="11"/>
      <color rgb="FF000000"/>
      <name val="Calibri"/>
      <family val="2"/>
      <scheme val="minor"/>
    </font>
    <font>
      <b/>
      <sz val="11"/>
      <color rgb="FF000000"/>
      <name val="Calibri"/>
      <family val="2"/>
      <scheme val="minor"/>
    </font>
    <font>
      <b/>
      <i/>
      <sz val="11"/>
      <color rgb="FF000000"/>
      <name val="Calibri"/>
      <family val="2"/>
      <scheme val="minor"/>
    </font>
    <font>
      <b/>
      <sz val="6"/>
      <name val="MS Sans Serif"/>
    </font>
    <font>
      <sz val="11"/>
      <color rgb="FF000000"/>
      <name val="Arial"/>
      <family val="2"/>
    </font>
    <font>
      <sz val="11"/>
      <name val="Arial"/>
      <family val="2"/>
    </font>
  </fonts>
  <fills count="2">
    <fill>
      <patternFill patternType="none"/>
    </fill>
    <fill>
      <patternFill patternType="gray125"/>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rgb="FF000000"/>
      </left>
      <right/>
      <top style="thin">
        <color indexed="64"/>
      </top>
      <bottom/>
      <diagonal/>
    </border>
    <border>
      <left/>
      <right style="thin">
        <color rgb="FF000000"/>
      </right>
      <top style="thin">
        <color indexed="64"/>
      </top>
      <bottom style="thin">
        <color rgb="FF000000"/>
      </bottom>
      <diagonal/>
    </border>
  </borders>
  <cellStyleXfs count="1">
    <xf numFmtId="0" fontId="0" fillId="0" borderId="0" applyAlignment="0">
      <alignment vertical="top" wrapText="1"/>
      <protection locked="0"/>
    </xf>
  </cellStyleXfs>
  <cellXfs count="59">
    <xf numFmtId="0" fontId="0" fillId="0" borderId="0" xfId="0" applyAlignment="1">
      <alignment vertical="top"/>
      <protection locked="0"/>
    </xf>
    <xf numFmtId="0" fontId="3" fillId="0" borderId="0" xfId="0" applyFont="1" applyAlignment="1" applyProtection="1">
      <alignment horizontal="center" vertical="top"/>
      <protection hidden="1"/>
    </xf>
    <xf numFmtId="0" fontId="5" fillId="0" borderId="0" xfId="0" applyFont="1" applyAlignment="1" applyProtection="1">
      <alignment horizontal="left" vertical="top"/>
      <protection hidden="1"/>
    </xf>
    <xf numFmtId="0" fontId="4" fillId="0" borderId="0" xfId="0" applyFont="1" applyAlignment="1" applyProtection="1">
      <alignment horizontal="center" vertical="top"/>
      <protection hidden="1"/>
    </xf>
    <xf numFmtId="0" fontId="6" fillId="0" borderId="0" xfId="0" applyFont="1" applyAlignment="1" applyProtection="1">
      <alignment horizontal="center" wrapText="1"/>
      <protection hidden="1"/>
    </xf>
    <xf numFmtId="0" fontId="7" fillId="0" borderId="3" xfId="0" applyFont="1" applyBorder="1" applyAlignment="1" applyProtection="1">
      <alignment horizontal="right" wrapText="1"/>
      <protection hidden="1"/>
    </xf>
    <xf numFmtId="0" fontId="7" fillId="0" borderId="5" xfId="0" applyFont="1" applyBorder="1" applyAlignment="1" applyProtection="1">
      <alignment horizontal="right" wrapText="1"/>
      <protection hidden="1"/>
    </xf>
    <xf numFmtId="0" fontId="5" fillId="0" borderId="0" xfId="0" applyFont="1" applyAlignment="1" applyProtection="1">
      <alignment vertical="top"/>
      <protection hidden="1"/>
    </xf>
    <xf numFmtId="0" fontId="6" fillId="0" borderId="4" xfId="0" applyFont="1" applyBorder="1" applyAlignment="1" applyProtection="1">
      <alignment horizontal="right" wrapText="1"/>
      <protection hidden="1"/>
    </xf>
    <xf numFmtId="10" fontId="6" fillId="0" borderId="1" xfId="0" applyNumberFormat="1" applyFont="1" applyBorder="1" applyAlignment="1" applyProtection="1">
      <alignment horizontal="right" wrapText="1"/>
      <protection hidden="1"/>
    </xf>
    <xf numFmtId="2" fontId="7" fillId="0" borderId="3" xfId="0" applyNumberFormat="1" applyFont="1" applyBorder="1" applyAlignment="1" applyProtection="1">
      <alignment horizontal="center" wrapText="1"/>
      <protection hidden="1"/>
    </xf>
    <xf numFmtId="0" fontId="6" fillId="0" borderId="3" xfId="0" applyFont="1" applyBorder="1" applyAlignment="1" applyProtection="1">
      <alignment horizontal="right" wrapText="1"/>
      <protection hidden="1"/>
    </xf>
    <xf numFmtId="10" fontId="6" fillId="0" borderId="3" xfId="0" applyNumberFormat="1" applyFont="1" applyBorder="1" applyAlignment="1" applyProtection="1">
      <alignment horizontal="right" wrapText="1"/>
      <protection hidden="1"/>
    </xf>
    <xf numFmtId="0" fontId="6" fillId="0" borderId="0" xfId="0" applyFont="1" applyAlignment="1" applyProtection="1">
      <alignment horizontal="right" wrapText="1"/>
      <protection hidden="1"/>
    </xf>
    <xf numFmtId="10" fontId="6" fillId="0" borderId="0" xfId="0" applyNumberFormat="1" applyFont="1" applyAlignment="1" applyProtection="1">
      <alignment horizontal="right" wrapText="1"/>
      <protection hidden="1"/>
    </xf>
    <xf numFmtId="0" fontId="8" fillId="0" borderId="2" xfId="0" applyFont="1" applyBorder="1" applyAlignment="1" applyProtection="1">
      <alignment horizontal="left" wrapText="1"/>
      <protection hidden="1"/>
    </xf>
    <xf numFmtId="0" fontId="8" fillId="0" borderId="1" xfId="0" applyFont="1" applyBorder="1" applyAlignment="1" applyProtection="1">
      <alignment horizontal="left" wrapText="1"/>
      <protection hidden="1"/>
    </xf>
    <xf numFmtId="2" fontId="4" fillId="0" borderId="3" xfId="0" applyNumberFormat="1" applyFont="1" applyBorder="1" applyAlignment="1" applyProtection="1">
      <alignment horizontal="center" vertical="top"/>
      <protection hidden="1"/>
    </xf>
    <xf numFmtId="0" fontId="2" fillId="0" borderId="0" xfId="0" applyFont="1" applyAlignment="1" applyProtection="1">
      <alignment horizontal="left" wrapText="1"/>
      <protection hidden="1"/>
    </xf>
    <xf numFmtId="0" fontId="0" fillId="0" borderId="0" xfId="0" applyAlignment="1" applyProtection="1">
      <alignment horizontal="left" vertical="top" wrapText="1"/>
      <protection hidden="1"/>
    </xf>
    <xf numFmtId="0" fontId="0" fillId="0" borderId="0" xfId="0" applyAlignment="1" applyProtection="1">
      <alignment horizontal="center" vertical="top" wrapText="1"/>
      <protection hidden="1"/>
    </xf>
    <xf numFmtId="49" fontId="2" fillId="0" borderId="0" xfId="0" applyNumberFormat="1" applyFont="1" applyAlignment="1" applyProtection="1">
      <alignment horizontal="center" wrapText="1"/>
      <protection hidden="1"/>
    </xf>
    <xf numFmtId="0" fontId="2" fillId="0" borderId="0" xfId="0" applyFont="1" applyAlignment="1" applyProtection="1">
      <alignment horizontal="center" wrapText="1"/>
      <protection hidden="1"/>
    </xf>
    <xf numFmtId="2" fontId="2" fillId="0" borderId="0" xfId="0" applyNumberFormat="1" applyFont="1" applyAlignment="1" applyProtection="1">
      <alignment horizontal="center" vertical="top" wrapText="1"/>
      <protection hidden="1"/>
    </xf>
    <xf numFmtId="0" fontId="0" fillId="0" borderId="0" xfId="0" applyAlignment="1">
      <alignment horizontal="left" vertical="top"/>
      <protection locked="0"/>
    </xf>
    <xf numFmtId="0" fontId="0" fillId="0" borderId="0" xfId="0" applyAlignment="1">
      <alignment horizontal="right" vertical="top"/>
      <protection locked="0"/>
    </xf>
    <xf numFmtId="0" fontId="2" fillId="0" borderId="0" xfId="0" applyFont="1" applyAlignment="1">
      <alignment horizontal="left" vertical="center"/>
      <protection locked="0"/>
    </xf>
    <xf numFmtId="49" fontId="2" fillId="0" borderId="0" xfId="0" applyNumberFormat="1" applyFont="1" applyAlignment="1">
      <alignment horizontal="left" vertical="center"/>
      <protection locked="0"/>
    </xf>
    <xf numFmtId="0" fontId="2" fillId="0" borderId="0" xfId="0" applyFont="1" applyAlignment="1" applyProtection="1">
      <alignment horizontal="center" vertical="top" wrapText="1"/>
      <protection hidden="1"/>
    </xf>
    <xf numFmtId="49" fontId="9" fillId="0" borderId="0" xfId="0" applyNumberFormat="1" applyFont="1" applyAlignment="1" applyProtection="1">
      <alignment horizontal="center" wrapText="1"/>
      <protection hidden="1"/>
    </xf>
    <xf numFmtId="0" fontId="9" fillId="0" borderId="0" xfId="0" applyFont="1" applyAlignment="1" applyProtection="1">
      <alignment horizontal="center" wrapText="1"/>
      <protection hidden="1"/>
    </xf>
    <xf numFmtId="0" fontId="7" fillId="0" borderId="11" xfId="0" applyFont="1" applyBorder="1" applyAlignment="1" applyProtection="1">
      <alignment horizontal="center" wrapText="1"/>
      <protection hidden="1"/>
    </xf>
    <xf numFmtId="2" fontId="7" fillId="0" borderId="7" xfId="0" applyNumberFormat="1" applyFont="1" applyBorder="1" applyAlignment="1" applyProtection="1">
      <alignment horizontal="center" wrapText="1"/>
      <protection hidden="1"/>
    </xf>
    <xf numFmtId="0" fontId="7" fillId="0" borderId="7" xfId="0" applyFont="1" applyBorder="1" applyAlignment="1" applyProtection="1">
      <alignment horizontal="center" wrapText="1"/>
      <protection hidden="1"/>
    </xf>
    <xf numFmtId="2" fontId="7" fillId="0" borderId="13" xfId="0" applyNumberFormat="1" applyFont="1" applyBorder="1" applyAlignment="1" applyProtection="1">
      <alignment horizontal="center" wrapText="1"/>
      <protection hidden="1"/>
    </xf>
    <xf numFmtId="0" fontId="7" fillId="0" borderId="9" xfId="0" applyFont="1" applyBorder="1" applyAlignment="1" applyProtection="1">
      <alignment horizontal="center" wrapText="1"/>
      <protection hidden="1"/>
    </xf>
    <xf numFmtId="0" fontId="6" fillId="0" borderId="6" xfId="0" applyFont="1" applyBorder="1" applyAlignment="1" applyProtection="1">
      <alignment horizontal="right" wrapText="1"/>
      <protection hidden="1"/>
    </xf>
    <xf numFmtId="0" fontId="6" fillId="0" borderId="15" xfId="0" applyFont="1" applyBorder="1" applyAlignment="1" applyProtection="1">
      <alignment horizontal="right" wrapText="1"/>
      <protection hidden="1"/>
    </xf>
    <xf numFmtId="0" fontId="7" fillId="0" borderId="6" xfId="0" applyFont="1" applyBorder="1" applyAlignment="1" applyProtection="1">
      <alignment horizontal="right" wrapText="1"/>
      <protection hidden="1"/>
    </xf>
    <xf numFmtId="0" fontId="11" fillId="0" borderId="1" xfId="0" applyFont="1" applyBorder="1" applyAlignment="1">
      <alignment vertical="center" wrapText="1"/>
      <protection locked="0"/>
    </xf>
    <xf numFmtId="0" fontId="10" fillId="0" borderId="1" xfId="0" applyFont="1" applyBorder="1" applyAlignment="1">
      <alignment vertical="center" wrapText="1"/>
      <protection locked="0"/>
    </xf>
    <xf numFmtId="0" fontId="6" fillId="0" borderId="1" xfId="0" applyFont="1" applyBorder="1" applyAlignment="1" applyProtection="1">
      <alignment horizontal="center" wrapText="1"/>
      <protection hidden="1"/>
    </xf>
    <xf numFmtId="22" fontId="1" fillId="0" borderId="0" xfId="0" applyNumberFormat="1" applyFont="1" applyAlignment="1">
      <alignment horizontal="left" vertical="top"/>
      <protection locked="0"/>
    </xf>
    <xf numFmtId="22" fontId="0" fillId="0" borderId="0" xfId="0" applyNumberFormat="1" applyAlignment="1">
      <alignment horizontal="left" vertical="top"/>
      <protection locked="0"/>
    </xf>
    <xf numFmtId="0" fontId="4" fillId="0" borderId="7" xfId="0" applyFont="1" applyBorder="1" applyAlignment="1" applyProtection="1">
      <alignment horizontal="left" vertical="top"/>
      <protection hidden="1"/>
    </xf>
    <xf numFmtId="0" fontId="4" fillId="0" borderId="8" xfId="0" applyFont="1" applyBorder="1" applyAlignment="1" applyProtection="1">
      <alignment horizontal="left" vertical="top"/>
      <protection hidden="1"/>
    </xf>
    <xf numFmtId="0" fontId="4" fillId="0" borderId="6" xfId="0" applyFont="1" applyBorder="1" applyAlignment="1" applyProtection="1">
      <alignment horizontal="left" vertical="top"/>
      <protection hidden="1"/>
    </xf>
    <xf numFmtId="0" fontId="7" fillId="0" borderId="9" xfId="0" applyFont="1" applyBorder="1" applyAlignment="1">
      <alignment horizontal="left" vertical="top" wrapText="1"/>
      <protection locked="0"/>
    </xf>
    <xf numFmtId="0" fontId="7" fillId="0" borderId="10" xfId="0" applyFont="1" applyBorder="1" applyAlignment="1">
      <alignment horizontal="left" vertical="top" wrapText="1"/>
      <protection locked="0"/>
    </xf>
    <xf numFmtId="0" fontId="3" fillId="0" borderId="0" xfId="0" applyFont="1" applyAlignment="1" applyProtection="1">
      <alignment horizontal="center" vertical="top"/>
      <protection hidden="1"/>
    </xf>
    <xf numFmtId="0" fontId="5" fillId="0" borderId="0" xfId="0" applyFont="1" applyAlignment="1" applyProtection="1">
      <alignment horizontal="center" vertical="top"/>
      <protection hidden="1"/>
    </xf>
    <xf numFmtId="0" fontId="4" fillId="0" borderId="0" xfId="0" applyFont="1" applyAlignment="1" applyProtection="1">
      <alignment horizontal="center" vertical="top"/>
      <protection hidden="1"/>
    </xf>
    <xf numFmtId="0" fontId="7" fillId="0" borderId="14" xfId="0" applyFont="1" applyBorder="1" applyAlignment="1" applyProtection="1">
      <alignment horizontal="left" vertical="top" wrapText="1"/>
      <protection hidden="1"/>
    </xf>
    <xf numFmtId="0" fontId="0" fillId="0" borderId="10" xfId="0" applyBorder="1" applyAlignment="1" applyProtection="1">
      <alignment vertical="top" wrapText="1"/>
      <protection hidden="1"/>
    </xf>
    <xf numFmtId="0" fontId="7" fillId="0" borderId="12" xfId="0" applyFont="1" applyBorder="1" applyAlignment="1" applyProtection="1">
      <alignment vertical="top" wrapText="1"/>
      <protection hidden="1"/>
    </xf>
    <xf numFmtId="0" fontId="0" fillId="0" borderId="13" xfId="0" applyBorder="1" applyAlignment="1">
      <alignment vertical="top" wrapText="1"/>
      <protection locked="0"/>
    </xf>
    <xf numFmtId="0" fontId="0" fillId="0" borderId="0" xfId="0" applyAlignment="1" applyProtection="1">
      <alignment horizontal="center" vertical="top" wrapText="1"/>
      <protection hidden="1"/>
    </xf>
    <xf numFmtId="0" fontId="3" fillId="0" borderId="0" xfId="0" applyFont="1" applyAlignment="1" applyProtection="1">
      <alignment horizontal="center" vertical="top" wrapText="1"/>
      <protection hidden="1"/>
    </xf>
    <xf numFmtId="0" fontId="4" fillId="0" borderId="0" xfId="0" applyFont="1" applyAlignment="1" applyProtection="1">
      <alignment horizontal="center" vertical="top" wrapText="1"/>
      <protection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2"/>
  <sheetViews>
    <sheetView tabSelected="1" view="pageLayout" zoomScaleNormal="100" workbookViewId="0">
      <selection activeCell="A12" sqref="A12:A13"/>
    </sheetView>
  </sheetViews>
  <sheetFormatPr defaultRowHeight="15" x14ac:dyDescent="0.15"/>
  <cols>
    <col min="1" max="1" width="22.6640625" style="7" customWidth="1"/>
    <col min="2" max="2" width="80.83203125" style="7" customWidth="1"/>
    <col min="3" max="3" width="7.1640625" style="7" bestFit="1" customWidth="1"/>
    <col min="4" max="4" width="9.83203125" style="7" customWidth="1"/>
    <col min="5" max="5" width="3.83203125" style="7" customWidth="1"/>
    <col min="6" max="16384" width="9.33203125" style="7"/>
  </cols>
  <sheetData>
    <row r="1" spans="1:13" s="2" customFormat="1" x14ac:dyDescent="0.15">
      <c r="A1" s="49" t="s">
        <v>4</v>
      </c>
      <c r="B1" s="50"/>
      <c r="C1" s="50"/>
      <c r="D1" s="50"/>
      <c r="E1" s="1"/>
      <c r="F1" s="1"/>
      <c r="G1" s="1"/>
      <c r="H1" s="1"/>
      <c r="I1" s="1"/>
      <c r="J1" s="1"/>
      <c r="K1" s="1"/>
      <c r="L1" s="1"/>
      <c r="M1" s="1"/>
    </row>
    <row r="2" spans="1:13" s="2" customFormat="1" x14ac:dyDescent="0.15">
      <c r="A2" s="51" t="s">
        <v>5</v>
      </c>
      <c r="B2" s="50"/>
      <c r="C2" s="50"/>
      <c r="D2" s="50"/>
      <c r="E2" s="3"/>
      <c r="F2" s="3"/>
      <c r="G2" s="3"/>
      <c r="H2" s="3"/>
      <c r="I2" s="3"/>
      <c r="J2" s="3"/>
      <c r="K2" s="3"/>
      <c r="L2" s="3"/>
      <c r="M2" s="3"/>
    </row>
    <row r="3" spans="1:13" s="2" customFormat="1" x14ac:dyDescent="0.15">
      <c r="A3" s="49" t="s">
        <v>40</v>
      </c>
      <c r="B3" s="50"/>
      <c r="C3" s="50"/>
      <c r="D3" s="50"/>
      <c r="E3" s="1"/>
      <c r="F3" s="1"/>
      <c r="G3" s="1"/>
      <c r="H3" s="1"/>
      <c r="I3" s="1"/>
      <c r="J3" s="1"/>
      <c r="K3" s="1"/>
      <c r="L3" s="1"/>
      <c r="M3" s="1"/>
    </row>
    <row r="4" spans="1:13" s="2" customFormat="1" x14ac:dyDescent="0.15">
      <c r="A4" s="51" t="s">
        <v>83</v>
      </c>
      <c r="B4" s="50"/>
      <c r="C4" s="50"/>
      <c r="D4" s="50"/>
      <c r="E4" s="3"/>
      <c r="F4" s="3"/>
      <c r="G4" s="3"/>
      <c r="H4" s="3"/>
      <c r="I4" s="3"/>
      <c r="J4" s="3"/>
      <c r="K4" s="3"/>
      <c r="L4" s="3"/>
      <c r="M4" s="3"/>
    </row>
    <row r="5" spans="1:13" hidden="1" x14ac:dyDescent="0.15"/>
    <row r="6" spans="1:13" ht="15" customHeight="1" x14ac:dyDescent="0.25">
      <c r="A6" s="4"/>
      <c r="B6" s="4"/>
      <c r="C6" s="5" t="s">
        <v>6</v>
      </c>
      <c r="D6" s="6" t="s">
        <v>7</v>
      </c>
    </row>
    <row r="7" spans="1:13" ht="51.75" customHeight="1" x14ac:dyDescent="0.25">
      <c r="A7" s="47" t="s">
        <v>41</v>
      </c>
      <c r="B7" s="39" t="s">
        <v>42</v>
      </c>
      <c r="C7" s="8">
        <f>IFERROR(COUNTIF(Textual!$F$6:$F$503,2),"")</f>
        <v>4</v>
      </c>
      <c r="D7" s="9">
        <f>IFERROR(C7/$C$10,"")</f>
        <v>1</v>
      </c>
    </row>
    <row r="8" spans="1:13" ht="52.5" customHeight="1" x14ac:dyDescent="0.25">
      <c r="A8" s="48"/>
      <c r="B8" s="39" t="s">
        <v>43</v>
      </c>
      <c r="C8" s="8">
        <f>IFERROR(COUNTIF(Textual!$F$6:$F$503,1),"")</f>
        <v>0</v>
      </c>
      <c r="D8" s="9">
        <f t="shared" ref="D8:D9" si="0">IFERROR(C8/$C$10,"")</f>
        <v>0</v>
      </c>
    </row>
    <row r="9" spans="1:13" ht="41.25" customHeight="1" x14ac:dyDescent="0.25">
      <c r="A9" s="31" t="s">
        <v>2</v>
      </c>
      <c r="B9" s="40" t="s">
        <v>44</v>
      </c>
      <c r="C9" s="8">
        <f>IFERROR(COUNTIF(Textual!$F$6:$F$503,0),"")</f>
        <v>0</v>
      </c>
      <c r="D9" s="9">
        <f t="shared" si="0"/>
        <v>0</v>
      </c>
    </row>
    <row r="10" spans="1:13" x14ac:dyDescent="0.25">
      <c r="A10" s="32">
        <f>SUM(C7*2+C8*1+C9*0)/C10</f>
        <v>2</v>
      </c>
      <c r="B10" s="16" t="s">
        <v>8</v>
      </c>
      <c r="C10" s="36">
        <f>SUM(C7:C9)</f>
        <v>4</v>
      </c>
      <c r="D10" s="12">
        <f>SUM(D7:D9)</f>
        <v>1</v>
      </c>
    </row>
    <row r="11" spans="1:13" x14ac:dyDescent="0.25">
      <c r="A11" s="4"/>
      <c r="B11" s="16"/>
      <c r="C11" s="13"/>
      <c r="D11" s="14"/>
    </row>
    <row r="12" spans="1:13" ht="90.75" customHeight="1" x14ac:dyDescent="0.25">
      <c r="A12" s="54" t="s">
        <v>45</v>
      </c>
      <c r="B12" s="39" t="s">
        <v>46</v>
      </c>
      <c r="C12" s="37">
        <f>IFERROR(COUNTIF(Textual!$H$6:$H$503,2),"")</f>
        <v>4</v>
      </c>
      <c r="D12" s="9">
        <f>IFERROR(C12/$C$15,"")</f>
        <v>1</v>
      </c>
    </row>
    <row r="13" spans="1:13" ht="85.5" x14ac:dyDescent="0.25">
      <c r="A13" s="55"/>
      <c r="B13" s="39" t="s">
        <v>47</v>
      </c>
      <c r="C13" s="37">
        <f>IFERROR(COUNTIF(Textual!$H$6:$H$503,1),"")</f>
        <v>0</v>
      </c>
      <c r="D13" s="9">
        <f t="shared" ref="D13:D14" si="1">IFERROR(C13/$C$15,"")</f>
        <v>0</v>
      </c>
    </row>
    <row r="14" spans="1:13" ht="85.5" x14ac:dyDescent="0.25">
      <c r="A14" s="33" t="s">
        <v>2</v>
      </c>
      <c r="B14" s="40" t="s">
        <v>48</v>
      </c>
      <c r="C14" s="37">
        <f>IFERROR(COUNTIF(Textual!$H$6:$H$503,0),"")</f>
        <v>0</v>
      </c>
      <c r="D14" s="9">
        <f t="shared" si="1"/>
        <v>0</v>
      </c>
    </row>
    <row r="15" spans="1:13" x14ac:dyDescent="0.25">
      <c r="A15" s="34">
        <f>SUM(C12*2+C13*1+C14*0)/C15</f>
        <v>2</v>
      </c>
      <c r="B15" s="16" t="s">
        <v>8</v>
      </c>
      <c r="C15" s="36">
        <f>SUM(C12:C14)</f>
        <v>4</v>
      </c>
      <c r="D15" s="12">
        <f>SUM(D12:D14)</f>
        <v>1</v>
      </c>
    </row>
    <row r="16" spans="1:13" x14ac:dyDescent="0.25">
      <c r="A16" s="4"/>
      <c r="B16" s="16"/>
      <c r="C16" s="13"/>
      <c r="D16" s="14"/>
    </row>
    <row r="17" spans="1:4" ht="42.75" x14ac:dyDescent="0.25">
      <c r="A17" s="52" t="s">
        <v>49</v>
      </c>
      <c r="B17" s="39" t="s">
        <v>50</v>
      </c>
      <c r="C17" s="37">
        <f>IFERROR(COUNTIF(Textual!$J$6:$J$503,2),"")</f>
        <v>4</v>
      </c>
      <c r="D17" s="9">
        <f>IFERROR(C17/$C$20,"")</f>
        <v>1</v>
      </c>
    </row>
    <row r="18" spans="1:4" ht="42.75" x14ac:dyDescent="0.25">
      <c r="A18" s="53"/>
      <c r="B18" s="39" t="s">
        <v>51</v>
      </c>
      <c r="C18" s="37">
        <f>IFERROR(COUNTIF(Textual!$J$6:$J$503,1),"")</f>
        <v>0</v>
      </c>
      <c r="D18" s="9">
        <f t="shared" ref="D18:D19" si="2">IFERROR(C18/$C$20,"")</f>
        <v>0</v>
      </c>
    </row>
    <row r="19" spans="1:4" ht="57" x14ac:dyDescent="0.25">
      <c r="A19" s="35" t="s">
        <v>2</v>
      </c>
      <c r="B19" s="40" t="s">
        <v>52</v>
      </c>
      <c r="C19" s="37">
        <f>IFERROR(COUNTIF(Textual!$J$6:$J$503,0),"")</f>
        <v>0</v>
      </c>
      <c r="D19" s="9">
        <f t="shared" si="2"/>
        <v>0</v>
      </c>
    </row>
    <row r="20" spans="1:4" x14ac:dyDescent="0.25">
      <c r="A20" s="32">
        <f>SUM(C17*2+C18*1+C19*0)/C20</f>
        <v>2</v>
      </c>
      <c r="B20" s="16" t="s">
        <v>8</v>
      </c>
      <c r="C20" s="36">
        <f>SUM(C17:C19)</f>
        <v>4</v>
      </c>
      <c r="D20" s="12">
        <f>SUM(D17:D19)</f>
        <v>1</v>
      </c>
    </row>
    <row r="21" spans="1:4" x14ac:dyDescent="0.25">
      <c r="A21" s="4"/>
      <c r="B21" s="16"/>
      <c r="C21" s="13"/>
      <c r="D21" s="14"/>
    </row>
    <row r="22" spans="1:4" ht="37.5" customHeight="1" x14ac:dyDescent="0.25">
      <c r="A22" s="52" t="s">
        <v>53</v>
      </c>
      <c r="B22" s="39" t="s">
        <v>54</v>
      </c>
      <c r="C22" s="37">
        <f>IFERROR(COUNTIF(Textual!$L$6:$L$503,2),"")</f>
        <v>4</v>
      </c>
      <c r="D22" s="9">
        <f>IFERROR(C22/$C$25,"")</f>
        <v>1</v>
      </c>
    </row>
    <row r="23" spans="1:4" ht="39" customHeight="1" x14ac:dyDescent="0.25">
      <c r="A23" s="53"/>
      <c r="B23" s="39" t="s">
        <v>55</v>
      </c>
      <c r="C23" s="37">
        <f>IFERROR(COUNTIF(Textual!$L$6:$L$503,1),"")</f>
        <v>0</v>
      </c>
      <c r="D23" s="9">
        <f t="shared" ref="D23:D24" si="3">IFERROR(C23/$C$25,"")</f>
        <v>0</v>
      </c>
    </row>
    <row r="24" spans="1:4" ht="28.5" x14ac:dyDescent="0.25">
      <c r="A24" s="35" t="s">
        <v>2</v>
      </c>
      <c r="B24" s="40" t="s">
        <v>56</v>
      </c>
      <c r="C24" s="37">
        <f>IFERROR(COUNTIF(Textual!$L$6:$L$503,0),"")</f>
        <v>0</v>
      </c>
      <c r="D24" s="9">
        <f t="shared" si="3"/>
        <v>0</v>
      </c>
    </row>
    <row r="25" spans="1:4" x14ac:dyDescent="0.25">
      <c r="A25" s="32">
        <f>SUM(C22*2+C23*1+C24*0)/C25</f>
        <v>2</v>
      </c>
      <c r="B25" s="16" t="s">
        <v>8</v>
      </c>
      <c r="C25" s="36">
        <f>SUM(C22:C24)</f>
        <v>4</v>
      </c>
      <c r="D25" s="12">
        <f>SUM(D22:D24)</f>
        <v>1</v>
      </c>
    </row>
    <row r="26" spans="1:4" ht="15" customHeight="1" x14ac:dyDescent="0.25">
      <c r="A26" s="4"/>
      <c r="B26" s="41"/>
      <c r="C26" s="38" t="s">
        <v>6</v>
      </c>
      <c r="D26" s="6" t="s">
        <v>7</v>
      </c>
    </row>
    <row r="27" spans="1:4" ht="57" customHeight="1" x14ac:dyDescent="0.25">
      <c r="A27" s="52" t="s">
        <v>57</v>
      </c>
      <c r="B27" s="39" t="s">
        <v>58</v>
      </c>
      <c r="C27" s="8">
        <f>IFERROR(COUNTIF(Textual!$N$6:$N$503,2),"")</f>
        <v>4</v>
      </c>
      <c r="D27" s="9">
        <f>IFERROR(C27/$C$30,"")</f>
        <v>1</v>
      </c>
    </row>
    <row r="28" spans="1:4" ht="54.75" customHeight="1" x14ac:dyDescent="0.25">
      <c r="A28" s="53"/>
      <c r="B28" s="39" t="s">
        <v>9</v>
      </c>
      <c r="C28" s="8">
        <f>IFERROR(COUNTIF(Textual!$N$6:$N$503,1),"")</f>
        <v>0</v>
      </c>
      <c r="D28" s="9">
        <f t="shared" ref="D28:D29" si="4">IFERROR(C28/$C$30,"")</f>
        <v>0</v>
      </c>
    </row>
    <row r="29" spans="1:4" ht="28.5" x14ac:dyDescent="0.25">
      <c r="A29" s="35" t="s">
        <v>2</v>
      </c>
      <c r="B29" s="40" t="s">
        <v>59</v>
      </c>
      <c r="C29" s="8">
        <f>IFERROR(COUNTIF(Textual!$N$6:$N$503,0),"")</f>
        <v>0</v>
      </c>
      <c r="D29" s="9">
        <f t="shared" si="4"/>
        <v>0</v>
      </c>
    </row>
    <row r="30" spans="1:4" x14ac:dyDescent="0.25">
      <c r="A30" s="32">
        <f>SUM(C27*2+C28*1+C29*0)/C30</f>
        <v>2</v>
      </c>
      <c r="B30" s="16" t="s">
        <v>8</v>
      </c>
      <c r="C30" s="36">
        <f>SUM(C27:C29)</f>
        <v>4</v>
      </c>
      <c r="D30" s="12">
        <f>SUM(D27:D29)</f>
        <v>1</v>
      </c>
    </row>
    <row r="31" spans="1:4" x14ac:dyDescent="0.25">
      <c r="A31" s="4"/>
      <c r="B31" s="16"/>
      <c r="C31" s="13"/>
      <c r="D31" s="14"/>
    </row>
    <row r="32" spans="1:4" ht="114" x14ac:dyDescent="0.25">
      <c r="A32" s="52" t="s">
        <v>60</v>
      </c>
      <c r="B32" s="39" t="s">
        <v>61</v>
      </c>
      <c r="C32" s="37">
        <f>IFERROR(COUNTIF(Textual!$P$6:$P$503,2),"")</f>
        <v>4</v>
      </c>
      <c r="D32" s="9">
        <f>IFERROR(C32/$C$35,"")</f>
        <v>1</v>
      </c>
    </row>
    <row r="33" spans="1:4" ht="114" x14ac:dyDescent="0.25">
      <c r="A33" s="53"/>
      <c r="B33" s="39" t="s">
        <v>10</v>
      </c>
      <c r="C33" s="37">
        <f>IFERROR(COUNTIF(Textual!$P$6:$P$503,1),"")</f>
        <v>0</v>
      </c>
      <c r="D33" s="9">
        <f t="shared" ref="D33:D34" si="5">IFERROR(C33/$C$35,"")</f>
        <v>0</v>
      </c>
    </row>
    <row r="34" spans="1:4" ht="99.75" x14ac:dyDescent="0.25">
      <c r="A34" s="35" t="s">
        <v>2</v>
      </c>
      <c r="B34" s="40" t="s">
        <v>62</v>
      </c>
      <c r="C34" s="37">
        <f>IFERROR(COUNTIF(Textual!$P$6:$P$503,0),"")</f>
        <v>0</v>
      </c>
      <c r="D34" s="9">
        <f t="shared" si="5"/>
        <v>0</v>
      </c>
    </row>
    <row r="35" spans="1:4" x14ac:dyDescent="0.25">
      <c r="A35" s="32">
        <f>SUM(C32*2+C33*1+C34*0)/C35</f>
        <v>2</v>
      </c>
      <c r="B35" s="16" t="s">
        <v>8</v>
      </c>
      <c r="C35" s="36">
        <f>SUM(C32:C34)</f>
        <v>4</v>
      </c>
      <c r="D35" s="12">
        <f>SUM(D32:D34)</f>
        <v>1</v>
      </c>
    </row>
    <row r="36" spans="1:4" x14ac:dyDescent="0.25">
      <c r="A36" s="4"/>
      <c r="B36" s="16"/>
      <c r="C36" s="13"/>
      <c r="D36" s="14"/>
    </row>
    <row r="37" spans="1:4" ht="42.75" x14ac:dyDescent="0.25">
      <c r="A37" s="52" t="s">
        <v>63</v>
      </c>
      <c r="B37" s="39" t="s">
        <v>64</v>
      </c>
      <c r="C37" s="37">
        <f>IFERROR(COUNTIF(Textual!$R$6:$R$503,2),"")</f>
        <v>4</v>
      </c>
      <c r="D37" s="9">
        <f>IFERROR(C37/$C$40,"")</f>
        <v>1</v>
      </c>
    </row>
    <row r="38" spans="1:4" ht="42.75" x14ac:dyDescent="0.25">
      <c r="A38" s="53"/>
      <c r="B38" s="39" t="s">
        <v>65</v>
      </c>
      <c r="C38" s="8">
        <f>IFERROR(COUNTIF(Textual!$R$9:$R$17,1),"")</f>
        <v>0</v>
      </c>
      <c r="D38" s="9">
        <f t="shared" ref="D38:D39" si="6">IFERROR(C38/$C$40,"")</f>
        <v>0</v>
      </c>
    </row>
    <row r="39" spans="1:4" ht="42.75" x14ac:dyDescent="0.25">
      <c r="A39" s="35" t="s">
        <v>2</v>
      </c>
      <c r="B39" s="40" t="s">
        <v>66</v>
      </c>
      <c r="C39" s="8">
        <f>IFERROR(COUNTIF(Textual!$R$9:$R$17,0),"")</f>
        <v>0</v>
      </c>
      <c r="D39" s="9">
        <f t="shared" si="6"/>
        <v>0</v>
      </c>
    </row>
    <row r="40" spans="1:4" x14ac:dyDescent="0.25">
      <c r="A40" s="32">
        <f>SUM(C37*2+C38*1+C39*0)/C40</f>
        <v>2</v>
      </c>
      <c r="B40" s="16" t="s">
        <v>8</v>
      </c>
      <c r="C40" s="36">
        <f>SUM(C37:C39)</f>
        <v>4</v>
      </c>
      <c r="D40" s="12">
        <f>SUM(D37:D39)</f>
        <v>1</v>
      </c>
    </row>
    <row r="41" spans="1:4" x14ac:dyDescent="0.25">
      <c r="A41" s="4"/>
      <c r="B41" s="16"/>
      <c r="C41" s="13"/>
      <c r="D41" s="14"/>
    </row>
    <row r="42" spans="1:4" ht="57" x14ac:dyDescent="0.25">
      <c r="A42" s="52" t="s">
        <v>67</v>
      </c>
      <c r="B42" s="39" t="s">
        <v>68</v>
      </c>
      <c r="C42" s="37">
        <f>IFERROR(COUNTIF(Textual!$T$6:$T$503,2),"")</f>
        <v>4</v>
      </c>
      <c r="D42" s="9">
        <f>IFERROR(C42/$C$45,"")</f>
        <v>1</v>
      </c>
    </row>
    <row r="43" spans="1:4" ht="57" x14ac:dyDescent="0.25">
      <c r="A43" s="53"/>
      <c r="B43" s="39" t="s">
        <v>69</v>
      </c>
      <c r="C43" s="37">
        <f>IFERROR(COUNTIF(Textual!$T$6:$T$503,1),"")</f>
        <v>0</v>
      </c>
      <c r="D43" s="9">
        <f t="shared" ref="D43:D44" si="7">IFERROR(C43/$C$45,"")</f>
        <v>0</v>
      </c>
    </row>
    <row r="44" spans="1:4" ht="42.75" x14ac:dyDescent="0.25">
      <c r="A44" s="35" t="s">
        <v>2</v>
      </c>
      <c r="B44" s="40" t="s">
        <v>70</v>
      </c>
      <c r="C44" s="37">
        <f>IFERROR(COUNTIF(Textual!$T$6:$T$503,0),"")</f>
        <v>0</v>
      </c>
      <c r="D44" s="9">
        <f t="shared" si="7"/>
        <v>0</v>
      </c>
    </row>
    <row r="45" spans="1:4" x14ac:dyDescent="0.25">
      <c r="A45" s="32">
        <f>SUM(C42*2+C43*1+C44*0)/C45</f>
        <v>2</v>
      </c>
      <c r="B45" s="16" t="s">
        <v>8</v>
      </c>
      <c r="C45" s="36">
        <f>SUM(C42:C44)</f>
        <v>4</v>
      </c>
      <c r="D45" s="12">
        <f>SUM(D42:D44)</f>
        <v>1</v>
      </c>
    </row>
    <row r="46" spans="1:4" ht="15" customHeight="1" x14ac:dyDescent="0.25">
      <c r="A46" s="4"/>
      <c r="B46" s="41"/>
      <c r="C46" s="38" t="s">
        <v>6</v>
      </c>
      <c r="D46" s="6" t="s">
        <v>7</v>
      </c>
    </row>
    <row r="47" spans="1:4" ht="57" x14ac:dyDescent="0.25">
      <c r="A47" s="52" t="s">
        <v>71</v>
      </c>
      <c r="B47" s="39" t="s">
        <v>72</v>
      </c>
      <c r="C47" s="8">
        <f>IFERROR(COUNTIF(Textual!$V$6:$V$503,2),"")</f>
        <v>4</v>
      </c>
      <c r="D47" s="9">
        <f>IFERROR(C47/$C$50,"")</f>
        <v>1</v>
      </c>
    </row>
    <row r="48" spans="1:4" ht="57" x14ac:dyDescent="0.25">
      <c r="A48" s="53"/>
      <c r="B48" s="39" t="s">
        <v>73</v>
      </c>
      <c r="C48" s="8">
        <f>IFERROR(COUNTIF(Textual!$V$6:$V$503,1),"")</f>
        <v>0</v>
      </c>
      <c r="D48" s="9">
        <f t="shared" ref="D48:D49" si="8">IFERROR(C48/$C$50,"")</f>
        <v>0</v>
      </c>
    </row>
    <row r="49" spans="1:4" ht="42.75" x14ac:dyDescent="0.25">
      <c r="A49" s="35" t="s">
        <v>2</v>
      </c>
      <c r="B49" s="40" t="s">
        <v>74</v>
      </c>
      <c r="C49" s="8">
        <f>IFERROR(COUNTIF(Textual!$V$6:$V$503,0),"")</f>
        <v>0</v>
      </c>
      <c r="D49" s="9">
        <f t="shared" si="8"/>
        <v>0</v>
      </c>
    </row>
    <row r="50" spans="1:4" x14ac:dyDescent="0.25">
      <c r="A50" s="32">
        <f>SUM(C47*2+C48*1+C49*0)/C50</f>
        <v>2</v>
      </c>
      <c r="B50" s="16" t="s">
        <v>8</v>
      </c>
      <c r="C50" s="36">
        <f>SUM(C47:C49)</f>
        <v>4</v>
      </c>
      <c r="D50" s="12">
        <f>SUM(D47:D49)</f>
        <v>1</v>
      </c>
    </row>
    <row r="51" spans="1:4" x14ac:dyDescent="0.25">
      <c r="A51" s="4"/>
      <c r="B51" s="16"/>
      <c r="C51" s="13"/>
      <c r="D51" s="14"/>
    </row>
    <row r="52" spans="1:4" ht="85.5" x14ac:dyDescent="0.25">
      <c r="A52" s="52" t="s">
        <v>75</v>
      </c>
      <c r="B52" s="39" t="s">
        <v>76</v>
      </c>
      <c r="C52" s="37">
        <f>IFERROR(COUNTIF(Textual!$X$6:$X$503,2),"")</f>
        <v>4</v>
      </c>
      <c r="D52" s="9">
        <f>IFERROR(C52/$C$55,"")</f>
        <v>1</v>
      </c>
    </row>
    <row r="53" spans="1:4" ht="99.75" x14ac:dyDescent="0.25">
      <c r="A53" s="53"/>
      <c r="B53" s="39" t="s">
        <v>77</v>
      </c>
      <c r="C53" s="37">
        <f>IFERROR(COUNTIF(Textual!$X$6:$X$503,1),"")</f>
        <v>0</v>
      </c>
      <c r="D53" s="9">
        <f t="shared" ref="D53:D54" si="9">IFERROR(C53/$C$55,"")</f>
        <v>0</v>
      </c>
    </row>
    <row r="54" spans="1:4" ht="99.75" x14ac:dyDescent="0.25">
      <c r="A54" s="35" t="s">
        <v>2</v>
      </c>
      <c r="B54" s="40" t="s">
        <v>78</v>
      </c>
      <c r="C54" s="37">
        <f>IFERROR(COUNTIF(Textual!$X$6:$X$503,0),"")</f>
        <v>0</v>
      </c>
      <c r="D54" s="9">
        <f t="shared" si="9"/>
        <v>0</v>
      </c>
    </row>
    <row r="55" spans="1:4" x14ac:dyDescent="0.25">
      <c r="A55" s="32">
        <f>SUM(C52*2+C53*1+C54*0)/C55</f>
        <v>2</v>
      </c>
      <c r="B55" s="16" t="s">
        <v>8</v>
      </c>
      <c r="C55" s="36">
        <f>SUM(C52:C54)</f>
        <v>4</v>
      </c>
      <c r="D55" s="12">
        <f>SUM(D52:D54)</f>
        <v>1</v>
      </c>
    </row>
    <row r="56" spans="1:4" x14ac:dyDescent="0.25">
      <c r="A56" s="4"/>
      <c r="B56" s="16"/>
      <c r="C56" s="13"/>
      <c r="D56" s="14"/>
    </row>
    <row r="57" spans="1:4" ht="28.5" x14ac:dyDescent="0.25">
      <c r="A57" s="52" t="s">
        <v>0</v>
      </c>
      <c r="B57" s="39" t="s">
        <v>79</v>
      </c>
      <c r="C57" s="37">
        <f>IFERROR(COUNTIF(Textual!$Z$6:$Z$503,2),"")</f>
        <v>4</v>
      </c>
      <c r="D57" s="9">
        <f>IFERROR(C57/$C$60,"")</f>
        <v>1</v>
      </c>
    </row>
    <row r="58" spans="1:4" ht="28.5" x14ac:dyDescent="0.25">
      <c r="A58" s="53"/>
      <c r="B58" s="39" t="s">
        <v>80</v>
      </c>
      <c r="C58" s="37">
        <f>IFERROR(COUNTIF(Textual!$Z$6:$Z$503,1),"")</f>
        <v>0</v>
      </c>
      <c r="D58" s="9">
        <f t="shared" ref="D58:D59" si="10">IFERROR(C58/$C$60,"")</f>
        <v>0</v>
      </c>
    </row>
    <row r="59" spans="1:4" ht="28.5" x14ac:dyDescent="0.25">
      <c r="A59" s="35" t="s">
        <v>2</v>
      </c>
      <c r="B59" s="40" t="s">
        <v>81</v>
      </c>
      <c r="C59" s="37">
        <f>IFERROR(COUNTIF(Textual!$Z$6:$Z$503,0),"")</f>
        <v>0</v>
      </c>
      <c r="D59" s="9">
        <f t="shared" si="10"/>
        <v>0</v>
      </c>
    </row>
    <row r="60" spans="1:4" x14ac:dyDescent="0.25">
      <c r="A60" s="10">
        <f>SUM(C57*2+C58*1+C59*0)/C60</f>
        <v>2</v>
      </c>
      <c r="B60" s="15" t="s">
        <v>8</v>
      </c>
      <c r="C60" s="11">
        <f>SUM(C57:C59)</f>
        <v>4</v>
      </c>
      <c r="D60" s="12">
        <f>SUM(D57:D59)</f>
        <v>1</v>
      </c>
    </row>
    <row r="62" spans="1:4" x14ac:dyDescent="0.15">
      <c r="A62" s="17">
        <f>SUM(A60,A55,A50,A45,A40,A35,A30,A25,A20,A15,A10)</f>
        <v>22</v>
      </c>
      <c r="B62" s="44" t="s">
        <v>39</v>
      </c>
      <c r="C62" s="45"/>
      <c r="D62" s="46"/>
    </row>
  </sheetData>
  <sheetProtection sheet="1" objects="1" scenarios="1"/>
  <mergeCells count="16">
    <mergeCell ref="B62:D62"/>
    <mergeCell ref="A7:A8"/>
    <mergeCell ref="A1:D1"/>
    <mergeCell ref="A2:D2"/>
    <mergeCell ref="A3:D3"/>
    <mergeCell ref="A4:D4"/>
    <mergeCell ref="A57:A58"/>
    <mergeCell ref="A52:A53"/>
    <mergeCell ref="A47:A48"/>
    <mergeCell ref="A42:A43"/>
    <mergeCell ref="A37:A38"/>
    <mergeCell ref="A32:A33"/>
    <mergeCell ref="A27:A28"/>
    <mergeCell ref="A22:A23"/>
    <mergeCell ref="A17:A18"/>
    <mergeCell ref="A12:A13"/>
  </mergeCells>
  <printOptions horizontalCentered="1"/>
  <pageMargins left="0.5" right="0.5" top="0.5" bottom="0.5" header="0.3" footer="0.3"/>
  <pageSetup orientation="portrait" r:id="rId1"/>
  <rowBreaks count="3" manualBreakCount="3">
    <brk id="20" max="16383" man="1"/>
    <brk id="35" max="3" man="1"/>
    <brk id="5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2"/>
  <sheetViews>
    <sheetView view="pageLayout" zoomScaleNormal="100" workbookViewId="0">
      <selection activeCell="A12" sqref="A12:A13"/>
    </sheetView>
  </sheetViews>
  <sheetFormatPr defaultColWidth="10.6640625" defaultRowHeight="10.5" x14ac:dyDescent="0.15"/>
  <cols>
    <col min="1" max="1" width="7.33203125" style="20" bestFit="1" customWidth="1"/>
    <col min="2" max="12" width="7.83203125" style="20" customWidth="1"/>
    <col min="13" max="13" width="9.1640625" style="20" bestFit="1" customWidth="1"/>
    <col min="14" max="16384" width="10.6640625" style="19"/>
  </cols>
  <sheetData>
    <row r="1" spans="1:14" ht="15" customHeight="1" x14ac:dyDescent="0.15">
      <c r="A1" s="57" t="s">
        <v>4</v>
      </c>
      <c r="B1" s="57"/>
      <c r="C1" s="57"/>
      <c r="D1" s="57"/>
      <c r="E1" s="57"/>
      <c r="F1" s="57"/>
      <c r="G1" s="57"/>
      <c r="H1" s="57"/>
      <c r="I1" s="57"/>
      <c r="J1" s="57"/>
      <c r="K1" s="57"/>
      <c r="L1" s="57"/>
      <c r="M1" s="57"/>
      <c r="N1" s="57"/>
    </row>
    <row r="2" spans="1:14" ht="15" customHeight="1" x14ac:dyDescent="0.15">
      <c r="A2" s="58" t="s">
        <v>5</v>
      </c>
      <c r="B2" s="58"/>
      <c r="C2" s="58"/>
      <c r="D2" s="58"/>
      <c r="E2" s="58"/>
      <c r="F2" s="58"/>
      <c r="G2" s="58"/>
      <c r="H2" s="58"/>
      <c r="I2" s="58"/>
      <c r="J2" s="58"/>
      <c r="K2" s="58"/>
      <c r="L2" s="58"/>
      <c r="M2" s="58"/>
      <c r="N2" s="58"/>
    </row>
    <row r="3" spans="1:14" ht="15" customHeight="1" x14ac:dyDescent="0.15">
      <c r="A3" s="57" t="s">
        <v>40</v>
      </c>
      <c r="B3" s="57"/>
      <c r="C3" s="57"/>
      <c r="D3" s="57"/>
      <c r="E3" s="57"/>
      <c r="F3" s="57"/>
      <c r="G3" s="57"/>
      <c r="H3" s="57"/>
      <c r="I3" s="57"/>
      <c r="J3" s="57"/>
      <c r="K3" s="57"/>
      <c r="L3" s="57"/>
      <c r="M3" s="57"/>
      <c r="N3" s="57"/>
    </row>
    <row r="4" spans="1:14" ht="15" customHeight="1" x14ac:dyDescent="0.15">
      <c r="A4" s="58" t="s">
        <v>83</v>
      </c>
      <c r="B4" s="58"/>
      <c r="C4" s="58"/>
      <c r="D4" s="58"/>
      <c r="E4" s="58"/>
      <c r="F4" s="58"/>
      <c r="G4" s="58"/>
      <c r="H4" s="58"/>
      <c r="I4" s="58"/>
      <c r="J4" s="58"/>
      <c r="K4" s="58"/>
      <c r="L4" s="58"/>
      <c r="M4" s="58"/>
      <c r="N4" s="58"/>
    </row>
    <row r="5" spans="1:14" x14ac:dyDescent="0.15">
      <c r="A5" s="56"/>
      <c r="B5" s="56"/>
      <c r="C5" s="56"/>
      <c r="D5" s="56"/>
      <c r="E5" s="56"/>
      <c r="F5" s="56"/>
      <c r="G5" s="56"/>
      <c r="H5" s="56"/>
      <c r="I5" s="56"/>
      <c r="J5" s="56"/>
      <c r="K5" s="56"/>
      <c r="L5" s="56"/>
      <c r="M5" s="56"/>
      <c r="N5" s="56"/>
    </row>
    <row r="6" spans="1:14" s="18" customFormat="1" ht="16.5" x14ac:dyDescent="0.15">
      <c r="A6" s="21" t="s">
        <v>1</v>
      </c>
      <c r="B6" s="29" t="s">
        <v>15</v>
      </c>
      <c r="C6" s="29" t="s">
        <v>17</v>
      </c>
      <c r="D6" s="29" t="s">
        <v>19</v>
      </c>
      <c r="E6" s="29" t="s">
        <v>21</v>
      </c>
      <c r="F6" s="29" t="s">
        <v>23</v>
      </c>
      <c r="G6" s="29" t="s">
        <v>25</v>
      </c>
      <c r="H6" s="29" t="s">
        <v>27</v>
      </c>
      <c r="I6" s="29" t="s">
        <v>29</v>
      </c>
      <c r="J6" s="29" t="s">
        <v>31</v>
      </c>
      <c r="K6" s="29" t="s">
        <v>33</v>
      </c>
      <c r="L6" s="29" t="s">
        <v>35</v>
      </c>
      <c r="M6" s="22" t="s">
        <v>2</v>
      </c>
      <c r="N6" s="30" t="s">
        <v>38</v>
      </c>
    </row>
    <row r="7" spans="1:14" x14ac:dyDescent="0.15">
      <c r="A7" s="20">
        <v>1</v>
      </c>
      <c r="B7" s="20">
        <f>Textual!F6</f>
        <v>2</v>
      </c>
      <c r="C7" s="20">
        <f>Textual!H6</f>
        <v>2</v>
      </c>
      <c r="D7" s="20">
        <f>Textual!J6</f>
        <v>2</v>
      </c>
      <c r="E7" s="20">
        <f>Textual!L6</f>
        <v>2</v>
      </c>
      <c r="F7" s="20">
        <f>Textual!N6</f>
        <v>2</v>
      </c>
      <c r="G7" s="20">
        <f>Textual!P6</f>
        <v>2</v>
      </c>
      <c r="H7" s="20">
        <f>Textual!R6</f>
        <v>2</v>
      </c>
      <c r="I7" s="20">
        <f>Textual!T6</f>
        <v>2</v>
      </c>
      <c r="J7" s="20">
        <f>Textual!V6</f>
        <v>2</v>
      </c>
      <c r="K7" s="20">
        <f>Textual!X6</f>
        <v>2</v>
      </c>
      <c r="L7" s="20">
        <f>Textual!Z6</f>
        <v>2</v>
      </c>
      <c r="M7" s="23">
        <f>AVERAGE(B7:L7)</f>
        <v>2</v>
      </c>
      <c r="N7" s="20">
        <f>SUM(B7:L7)</f>
        <v>22</v>
      </c>
    </row>
    <row r="8" spans="1:14" x14ac:dyDescent="0.15">
      <c r="A8" s="20">
        <v>2</v>
      </c>
      <c r="B8" s="20">
        <f>Textual!F7</f>
        <v>2</v>
      </c>
      <c r="C8" s="20">
        <f>Textual!H7</f>
        <v>2</v>
      </c>
      <c r="D8" s="20">
        <f>Textual!J7</f>
        <v>2</v>
      </c>
      <c r="E8" s="20">
        <f>Textual!L7</f>
        <v>2</v>
      </c>
      <c r="F8" s="20">
        <f>Textual!N7</f>
        <v>2</v>
      </c>
      <c r="G8" s="20">
        <f>Textual!P7</f>
        <v>2</v>
      </c>
      <c r="H8" s="20">
        <f>Textual!R7</f>
        <v>2</v>
      </c>
      <c r="I8" s="20">
        <f>Textual!T7</f>
        <v>2</v>
      </c>
      <c r="J8" s="20">
        <f>Textual!V7</f>
        <v>2</v>
      </c>
      <c r="K8" s="20">
        <f>Textual!X7</f>
        <v>2</v>
      </c>
      <c r="L8" s="20">
        <f>Textual!Z7</f>
        <v>2</v>
      </c>
      <c r="M8" s="23">
        <f>AVERAGE(B8:L8)</f>
        <v>2</v>
      </c>
      <c r="N8" s="20">
        <f>SUM(B8:L8)</f>
        <v>22</v>
      </c>
    </row>
    <row r="9" spans="1:14" x14ac:dyDescent="0.15">
      <c r="A9" s="20">
        <v>3</v>
      </c>
      <c r="B9" s="20">
        <f>Textual!F8</f>
        <v>2</v>
      </c>
      <c r="C9" s="20">
        <f>Textual!H8</f>
        <v>2</v>
      </c>
      <c r="D9" s="20">
        <f>Textual!J8</f>
        <v>2</v>
      </c>
      <c r="E9" s="20">
        <f>Textual!L8</f>
        <v>2</v>
      </c>
      <c r="F9" s="20">
        <f>Textual!N8</f>
        <v>2</v>
      </c>
      <c r="G9" s="20">
        <f>Textual!P8</f>
        <v>2</v>
      </c>
      <c r="H9" s="20">
        <f>Textual!R8</f>
        <v>2</v>
      </c>
      <c r="I9" s="20">
        <f>Textual!T8</f>
        <v>2</v>
      </c>
      <c r="J9" s="20">
        <f>Textual!V8</f>
        <v>2</v>
      </c>
      <c r="K9" s="20">
        <f>Textual!X8</f>
        <v>2</v>
      </c>
      <c r="L9" s="20">
        <f>Textual!Z8</f>
        <v>2</v>
      </c>
      <c r="M9" s="23">
        <f t="shared" ref="M9" si="0">AVERAGE(B9:L9)</f>
        <v>2</v>
      </c>
      <c r="N9" s="20">
        <f t="shared" ref="N9" si="1">SUM(B9:L9)</f>
        <v>22</v>
      </c>
    </row>
    <row r="10" spans="1:14" x14ac:dyDescent="0.15">
      <c r="A10" s="20">
        <v>4</v>
      </c>
      <c r="B10" s="20">
        <f>Textual!F9</f>
        <v>2</v>
      </c>
      <c r="C10" s="20">
        <f>Textual!H9</f>
        <v>2</v>
      </c>
      <c r="D10" s="20">
        <f>Textual!J9</f>
        <v>2</v>
      </c>
      <c r="E10" s="20">
        <f>Textual!L9</f>
        <v>2</v>
      </c>
      <c r="F10" s="20">
        <f>Textual!N9</f>
        <v>2</v>
      </c>
      <c r="G10" s="20">
        <f>Textual!P9</f>
        <v>2</v>
      </c>
      <c r="H10" s="20">
        <f>Textual!R9</f>
        <v>2</v>
      </c>
      <c r="I10" s="20">
        <f>Textual!T9</f>
        <v>2</v>
      </c>
      <c r="J10" s="20">
        <f>Textual!V9</f>
        <v>2</v>
      </c>
      <c r="K10" s="20">
        <f>Textual!X9</f>
        <v>2</v>
      </c>
      <c r="L10" s="20">
        <f>Textual!Z9</f>
        <v>2</v>
      </c>
      <c r="M10" s="23">
        <f t="shared" ref="M10" si="2">AVERAGE(B10:L10)</f>
        <v>2</v>
      </c>
      <c r="N10" s="20">
        <f t="shared" ref="N10" si="3">SUM(B10:L10)</f>
        <v>22</v>
      </c>
    </row>
    <row r="11" spans="1:14" x14ac:dyDescent="0.15">
      <c r="M11" s="23"/>
    </row>
    <row r="12" spans="1:14" x14ac:dyDescent="0.15">
      <c r="A12" s="28" t="s">
        <v>3</v>
      </c>
      <c r="B12" s="23">
        <f>AVERAGE(B7:B11)</f>
        <v>2</v>
      </c>
      <c r="C12" s="23">
        <f t="shared" ref="C12:N12" si="4">AVERAGE(C7:C11)</f>
        <v>2</v>
      </c>
      <c r="D12" s="23">
        <f t="shared" si="4"/>
        <v>2</v>
      </c>
      <c r="E12" s="23">
        <f t="shared" si="4"/>
        <v>2</v>
      </c>
      <c r="F12" s="23">
        <f t="shared" si="4"/>
        <v>2</v>
      </c>
      <c r="G12" s="23">
        <f t="shared" si="4"/>
        <v>2</v>
      </c>
      <c r="H12" s="23">
        <f t="shared" si="4"/>
        <v>2</v>
      </c>
      <c r="I12" s="23">
        <f t="shared" si="4"/>
        <v>2</v>
      </c>
      <c r="J12" s="23">
        <f t="shared" si="4"/>
        <v>2</v>
      </c>
      <c r="K12" s="23">
        <f t="shared" si="4"/>
        <v>2</v>
      </c>
      <c r="L12" s="23">
        <f t="shared" si="4"/>
        <v>2</v>
      </c>
      <c r="M12" s="23">
        <f t="shared" si="4"/>
        <v>2</v>
      </c>
      <c r="N12" s="23">
        <f t="shared" si="4"/>
        <v>22</v>
      </c>
    </row>
  </sheetData>
  <sheetProtection sheet="1" objects="1" scenarios="1"/>
  <mergeCells count="5">
    <mergeCell ref="A5:N5"/>
    <mergeCell ref="A1:N1"/>
    <mergeCell ref="A2:N2"/>
    <mergeCell ref="A3:N3"/>
    <mergeCell ref="A4:N4"/>
  </mergeCells>
  <phoneticPr fontId="0"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75990-94AC-47FB-B47F-BC92F923C115}">
  <dimension ref="A1:AC9"/>
  <sheetViews>
    <sheetView workbookViewId="0">
      <selection activeCell="E9" sqref="E9"/>
    </sheetView>
  </sheetViews>
  <sheetFormatPr defaultRowHeight="10.5" x14ac:dyDescent="0.15"/>
  <cols>
    <col min="1" max="1" width="4" customWidth="1"/>
    <col min="2" max="2" width="10.1640625" bestFit="1" customWidth="1"/>
    <col min="3" max="3" width="12.33203125" bestFit="1" customWidth="1"/>
    <col min="4" max="4" width="13.6640625" bestFit="1" customWidth="1"/>
    <col min="5" max="5" width="13" bestFit="1" customWidth="1"/>
    <col min="27" max="27" width="9.6640625" bestFit="1" customWidth="1"/>
    <col min="28" max="28" width="14" style="24" customWidth="1"/>
  </cols>
  <sheetData>
    <row r="1" spans="1:29" ht="15" customHeight="1" x14ac:dyDescent="0.15">
      <c r="A1" s="57" t="s">
        <v>4</v>
      </c>
      <c r="B1" s="57"/>
      <c r="C1" s="57"/>
      <c r="D1" s="57"/>
      <c r="E1" s="57"/>
      <c r="F1" s="57"/>
      <c r="G1" s="57"/>
      <c r="H1" s="57"/>
      <c r="I1" s="57"/>
      <c r="J1" s="57"/>
      <c r="K1" s="57"/>
      <c r="L1" s="57"/>
      <c r="M1" s="57"/>
      <c r="N1" s="57"/>
      <c r="O1" s="57"/>
      <c r="P1" s="57"/>
      <c r="Q1" s="57"/>
      <c r="R1" s="57"/>
      <c r="S1" s="57"/>
      <c r="T1" s="57"/>
      <c r="U1" s="57"/>
      <c r="V1" s="57"/>
      <c r="W1" s="57"/>
      <c r="X1" s="57"/>
      <c r="Y1" s="57"/>
      <c r="Z1" s="57"/>
      <c r="AA1" s="57"/>
      <c r="AB1" s="57"/>
      <c r="AC1" s="57"/>
    </row>
    <row r="2" spans="1:29" ht="15" customHeight="1" x14ac:dyDescent="0.15">
      <c r="A2" s="58" t="s">
        <v>5</v>
      </c>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row>
    <row r="3" spans="1:29" ht="15" customHeight="1" x14ac:dyDescent="0.15">
      <c r="A3" s="57" t="s">
        <v>40</v>
      </c>
      <c r="B3" s="57"/>
      <c r="C3" s="57"/>
      <c r="D3" s="57"/>
      <c r="E3" s="57"/>
      <c r="F3" s="57"/>
      <c r="G3" s="57"/>
      <c r="H3" s="57"/>
      <c r="I3" s="57"/>
      <c r="J3" s="57"/>
      <c r="K3" s="57"/>
      <c r="L3" s="57"/>
      <c r="M3" s="57"/>
      <c r="N3" s="57"/>
      <c r="O3" s="57"/>
      <c r="P3" s="57"/>
      <c r="Q3" s="57"/>
      <c r="R3" s="57"/>
      <c r="S3" s="57"/>
      <c r="T3" s="57"/>
      <c r="U3" s="57"/>
      <c r="V3" s="57"/>
      <c r="W3" s="57"/>
      <c r="X3" s="57"/>
      <c r="Y3" s="57"/>
      <c r="Z3" s="57"/>
      <c r="AA3" s="57"/>
      <c r="AB3" s="57"/>
      <c r="AC3" s="57"/>
    </row>
    <row r="4" spans="1:29" ht="15" customHeight="1" x14ac:dyDescent="0.15">
      <c r="A4" s="58" t="s">
        <v>83</v>
      </c>
      <c r="B4" s="58"/>
      <c r="C4" s="58"/>
      <c r="D4" s="58"/>
      <c r="E4" s="58"/>
      <c r="F4" s="58"/>
      <c r="G4" s="58"/>
      <c r="H4" s="58"/>
      <c r="I4" s="58"/>
      <c r="J4" s="58"/>
      <c r="K4" s="58"/>
      <c r="L4" s="58"/>
      <c r="M4" s="58"/>
      <c r="N4" s="58"/>
      <c r="O4" s="58"/>
      <c r="P4" s="58"/>
      <c r="Q4" s="58"/>
      <c r="R4" s="58"/>
      <c r="S4" s="58"/>
      <c r="T4" s="58"/>
      <c r="U4" s="58"/>
      <c r="V4" s="58"/>
      <c r="W4" s="58"/>
      <c r="X4" s="58"/>
      <c r="Y4" s="58"/>
      <c r="Z4" s="58"/>
      <c r="AA4" s="58"/>
      <c r="AB4" s="58"/>
      <c r="AC4" s="58"/>
    </row>
    <row r="5" spans="1:29" s="26" customFormat="1" ht="40.5" customHeight="1" x14ac:dyDescent="0.15">
      <c r="B5" s="27" t="s">
        <v>11</v>
      </c>
      <c r="C5" s="27" t="s">
        <v>12</v>
      </c>
      <c r="D5" s="27" t="s">
        <v>13</v>
      </c>
      <c r="E5" s="27" t="s">
        <v>14</v>
      </c>
      <c r="F5" s="27" t="s">
        <v>15</v>
      </c>
      <c r="G5" s="27" t="s">
        <v>16</v>
      </c>
      <c r="H5" s="27" t="s">
        <v>17</v>
      </c>
      <c r="I5" s="27" t="s">
        <v>18</v>
      </c>
      <c r="J5" s="27" t="s">
        <v>19</v>
      </c>
      <c r="K5" s="27" t="s">
        <v>20</v>
      </c>
      <c r="L5" s="27" t="s">
        <v>21</v>
      </c>
      <c r="M5" s="27" t="s">
        <v>22</v>
      </c>
      <c r="N5" s="27" t="s">
        <v>23</v>
      </c>
      <c r="O5" s="27" t="s">
        <v>24</v>
      </c>
      <c r="P5" s="27" t="s">
        <v>25</v>
      </c>
      <c r="Q5" s="27" t="s">
        <v>26</v>
      </c>
      <c r="R5" s="27" t="s">
        <v>27</v>
      </c>
      <c r="S5" s="27" t="s">
        <v>28</v>
      </c>
      <c r="T5" s="27" t="s">
        <v>29</v>
      </c>
      <c r="U5" s="27" t="s">
        <v>30</v>
      </c>
      <c r="V5" s="27" t="s">
        <v>31</v>
      </c>
      <c r="W5" s="27" t="s">
        <v>32</v>
      </c>
      <c r="X5" s="27" t="s">
        <v>33</v>
      </c>
      <c r="Y5" s="27" t="s">
        <v>34</v>
      </c>
      <c r="Z5" s="27" t="s">
        <v>35</v>
      </c>
      <c r="AA5" s="27" t="s">
        <v>36</v>
      </c>
      <c r="AB5" s="27" t="s">
        <v>37</v>
      </c>
    </row>
    <row r="6" spans="1:29" s="24" customFormat="1" ht="13.5" customHeight="1" x14ac:dyDescent="0.15">
      <c r="A6" s="24">
        <v>1</v>
      </c>
      <c r="B6" s="24" t="s">
        <v>83</v>
      </c>
      <c r="F6" s="25">
        <v>2</v>
      </c>
      <c r="G6" s="24" t="s">
        <v>82</v>
      </c>
      <c r="H6" s="25">
        <v>2</v>
      </c>
      <c r="I6" s="24" t="s">
        <v>82</v>
      </c>
      <c r="J6" s="25">
        <v>2</v>
      </c>
      <c r="K6" s="24" t="s">
        <v>82</v>
      </c>
      <c r="L6" s="25">
        <v>2</v>
      </c>
      <c r="M6" s="24" t="s">
        <v>82</v>
      </c>
      <c r="N6" s="25">
        <v>2</v>
      </c>
      <c r="O6" s="24" t="s">
        <v>82</v>
      </c>
      <c r="P6" s="25">
        <v>2</v>
      </c>
      <c r="Q6" s="24" t="s">
        <v>82</v>
      </c>
      <c r="R6" s="25">
        <v>2</v>
      </c>
      <c r="S6" s="24" t="s">
        <v>82</v>
      </c>
      <c r="T6" s="25">
        <v>2</v>
      </c>
      <c r="U6" s="24" t="s">
        <v>82</v>
      </c>
      <c r="V6" s="25">
        <v>2</v>
      </c>
      <c r="W6" s="24" t="s">
        <v>82</v>
      </c>
      <c r="X6" s="25">
        <v>2</v>
      </c>
      <c r="Y6" s="24" t="s">
        <v>82</v>
      </c>
      <c r="Z6" s="25">
        <v>2</v>
      </c>
      <c r="AA6" s="24" t="s">
        <v>82</v>
      </c>
      <c r="AB6" s="42">
        <v>44687.654479166667</v>
      </c>
    </row>
    <row r="7" spans="1:29" s="24" customFormat="1" ht="13.5" customHeight="1" x14ac:dyDescent="0.15">
      <c r="A7" s="24">
        <v>2</v>
      </c>
      <c r="B7" s="24" t="s">
        <v>83</v>
      </c>
      <c r="F7" s="25">
        <v>2</v>
      </c>
      <c r="G7" s="24" t="s">
        <v>82</v>
      </c>
      <c r="H7" s="25">
        <v>2</v>
      </c>
      <c r="I7" s="24" t="s">
        <v>82</v>
      </c>
      <c r="J7" s="25">
        <v>2</v>
      </c>
      <c r="K7" s="24" t="s">
        <v>82</v>
      </c>
      <c r="L7" s="25">
        <v>2</v>
      </c>
      <c r="M7" s="24" t="s">
        <v>82</v>
      </c>
      <c r="N7" s="25">
        <v>2</v>
      </c>
      <c r="O7" s="24" t="s">
        <v>82</v>
      </c>
      <c r="P7" s="25">
        <v>2</v>
      </c>
      <c r="Q7" s="24" t="s">
        <v>82</v>
      </c>
      <c r="R7" s="25">
        <v>2</v>
      </c>
      <c r="S7" s="24" t="s">
        <v>82</v>
      </c>
      <c r="T7" s="25">
        <v>2</v>
      </c>
      <c r="U7" s="24" t="s">
        <v>82</v>
      </c>
      <c r="V7" s="25">
        <v>2</v>
      </c>
      <c r="W7" s="24" t="s">
        <v>82</v>
      </c>
      <c r="X7" s="25">
        <v>2</v>
      </c>
      <c r="Y7" s="24" t="s">
        <v>82</v>
      </c>
      <c r="Z7" s="25">
        <v>2</v>
      </c>
      <c r="AA7" s="24" t="s">
        <v>82</v>
      </c>
      <c r="AB7" s="42">
        <v>44687.659780092596</v>
      </c>
    </row>
    <row r="8" spans="1:29" x14ac:dyDescent="0.15">
      <c r="A8" s="24">
        <v>3</v>
      </c>
      <c r="B8" s="24" t="s">
        <v>83</v>
      </c>
      <c r="C8" s="24"/>
      <c r="D8" s="24"/>
      <c r="E8" s="24"/>
      <c r="F8" s="25">
        <v>2</v>
      </c>
      <c r="G8" s="24" t="s">
        <v>82</v>
      </c>
      <c r="H8" s="25">
        <v>2</v>
      </c>
      <c r="I8" s="24" t="s">
        <v>82</v>
      </c>
      <c r="J8" s="25">
        <v>2</v>
      </c>
      <c r="K8" s="24" t="s">
        <v>82</v>
      </c>
      <c r="L8" s="25">
        <v>2</v>
      </c>
      <c r="M8" s="24" t="s">
        <v>82</v>
      </c>
      <c r="N8" s="25">
        <v>2</v>
      </c>
      <c r="O8" s="24" t="s">
        <v>82</v>
      </c>
      <c r="P8" s="25">
        <v>2</v>
      </c>
      <c r="Q8" s="24" t="s">
        <v>82</v>
      </c>
      <c r="R8" s="25">
        <v>2</v>
      </c>
      <c r="S8" s="24" t="s">
        <v>82</v>
      </c>
      <c r="T8" s="25">
        <v>2</v>
      </c>
      <c r="U8" s="24" t="s">
        <v>82</v>
      </c>
      <c r="V8" s="25">
        <v>2</v>
      </c>
      <c r="W8" s="24" t="s">
        <v>82</v>
      </c>
      <c r="X8" s="25">
        <v>2</v>
      </c>
      <c r="Y8" s="24" t="s">
        <v>82</v>
      </c>
      <c r="Z8" s="25">
        <v>2</v>
      </c>
      <c r="AA8" s="24" t="s">
        <v>82</v>
      </c>
      <c r="AB8" s="42">
        <v>44687.658402777779</v>
      </c>
    </row>
    <row r="9" spans="1:29" x14ac:dyDescent="0.15">
      <c r="A9" s="24">
        <v>4</v>
      </c>
      <c r="B9" t="s">
        <v>83</v>
      </c>
      <c r="F9">
        <v>2</v>
      </c>
      <c r="G9" t="s">
        <v>82</v>
      </c>
      <c r="H9">
        <v>2</v>
      </c>
      <c r="I9" t="s">
        <v>82</v>
      </c>
      <c r="J9">
        <v>2</v>
      </c>
      <c r="K9" t="s">
        <v>82</v>
      </c>
      <c r="L9">
        <v>2</v>
      </c>
      <c r="M9" t="s">
        <v>82</v>
      </c>
      <c r="N9">
        <v>2</v>
      </c>
      <c r="O9" t="s">
        <v>82</v>
      </c>
      <c r="P9">
        <v>2</v>
      </c>
      <c r="Q9" t="s">
        <v>82</v>
      </c>
      <c r="R9">
        <v>2</v>
      </c>
      <c r="S9" t="s">
        <v>82</v>
      </c>
      <c r="T9">
        <v>2</v>
      </c>
      <c r="U9" t="s">
        <v>82</v>
      </c>
      <c r="V9">
        <v>2</v>
      </c>
      <c r="W9" t="s">
        <v>82</v>
      </c>
      <c r="X9">
        <v>2</v>
      </c>
      <c r="Y9" t="s">
        <v>82</v>
      </c>
      <c r="Z9">
        <v>2</v>
      </c>
      <c r="AA9" t="s">
        <v>82</v>
      </c>
      <c r="AB9" s="43">
        <v>44687.656018518515</v>
      </c>
    </row>
  </sheetData>
  <sheetProtection sheet="1" objects="1" scenarios="1"/>
  <mergeCells count="4">
    <mergeCell ref="A1:AC1"/>
    <mergeCell ref="A2:AC2"/>
    <mergeCell ref="A3:AC3"/>
    <mergeCell ref="A4:AC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55253A3851454A953AB47959F195CE" ma:contentTypeVersion="16" ma:contentTypeDescription="Create a new document." ma:contentTypeScope="" ma:versionID="6cb5b9c09331e942b10ccbc9a34f2dae">
  <xsd:schema xmlns:xsd="http://www.w3.org/2001/XMLSchema" xmlns:xs="http://www.w3.org/2001/XMLSchema" xmlns:p="http://schemas.microsoft.com/office/2006/metadata/properties" xmlns:ns2="ff17b072-a641-4163-845d-6bc934424af4" xmlns:ns3="4ea68dd0-e2a5-4487-9a57-56deb1000fd9" targetNamespace="http://schemas.microsoft.com/office/2006/metadata/properties" ma:root="true" ma:fieldsID="b0af57cc8792867e30196f325e3f8d67" ns2:_="" ns3:_="">
    <xsd:import namespace="ff17b072-a641-4163-845d-6bc934424af4"/>
    <xsd:import namespace="4ea68dd0-e2a5-4487-9a57-56deb1000fd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17b072-a641-4163-845d-6bc934424a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8294601-c2b2-488f-94d6-ab1689ed69d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ea68dd0-e2a5-4487-9a57-56deb1000fd9"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5f6df73-a876-4ede-b889-e80484c5bd42}" ma:internalName="TaxCatchAll" ma:showField="CatchAllData" ma:web="4ea68dd0-e2a5-4487-9a57-56deb1000fd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f17b072-a641-4163-845d-6bc934424af4">
      <Terms xmlns="http://schemas.microsoft.com/office/infopath/2007/PartnerControls"/>
    </lcf76f155ced4ddcb4097134ff3c332f>
    <TaxCatchAll xmlns="4ea68dd0-e2a5-4487-9a57-56deb1000fd9" xsi:nil="true"/>
  </documentManagement>
</p:properties>
</file>

<file path=customXml/itemProps1.xml><?xml version="1.0" encoding="utf-8"?>
<ds:datastoreItem xmlns:ds="http://schemas.openxmlformats.org/officeDocument/2006/customXml" ds:itemID="{DFC4607B-D7D8-4DB4-9FB4-485F3D8BC0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17b072-a641-4163-845d-6bc934424af4"/>
    <ds:schemaRef ds:uri="4ea68dd0-e2a5-4487-9a57-56deb1000f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716FC03-EE46-4A17-8DFA-F12796EC3852}">
  <ds:schemaRefs>
    <ds:schemaRef ds:uri="http://schemas.microsoft.com/sharepoint/v3/contenttype/forms"/>
  </ds:schemaRefs>
</ds:datastoreItem>
</file>

<file path=customXml/itemProps3.xml><?xml version="1.0" encoding="utf-8"?>
<ds:datastoreItem xmlns:ds="http://schemas.openxmlformats.org/officeDocument/2006/customXml" ds:itemID="{AE78CEBD-C96B-4ED1-8EFC-CCFA2EEB8C1F}">
  <ds:schemaRefs>
    <ds:schemaRef ds:uri="http://schemas.microsoft.com/office/2006/metadata/properties"/>
    <ds:schemaRef ds:uri="http://schemas.microsoft.com/office/infopath/2007/PartnerControls"/>
    <ds:schemaRef ds:uri="ff17b072-a641-4163-845d-6bc934424af4"/>
    <ds:schemaRef ds:uri="4ea68dd0-e2a5-4487-9a57-56deb1000fd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Item Analysis</vt:lpstr>
      <vt:lpstr>Numeric</vt:lpstr>
      <vt:lpstr>Textual</vt:lpstr>
      <vt:lpstr>'Item Analysis'!SCP27B2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Rogers, Kari</dc:creator>
  <cp:lastModifiedBy>Aguinaga, Veronica</cp:lastModifiedBy>
  <cp:lastPrinted>2020-12-16T17:56:35Z</cp:lastPrinted>
  <dcterms:created xsi:type="dcterms:W3CDTF">2019-03-05T14:16:01Z</dcterms:created>
  <dcterms:modified xsi:type="dcterms:W3CDTF">2023-05-08T20:00:24Z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0x010100A955253A3851454A953AB47959F195CE</vt:lpwstr>
  </property>
</Properties>
</file>