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defaultThemeVersion="124226"/>
  <mc:AlternateContent xmlns:mc="http://schemas.openxmlformats.org/markup-compatibility/2006">
    <mc:Choice Requires="x15">
      <x15ac:absPath xmlns:x15ac="http://schemas.microsoft.com/office/spreadsheetml/2010/11/ac" url="https://swosuits-my.sharepoint.com/personal/aguinagav_swosu_edu/Documents/Desktop/SPRING 2022 SUMMATIVE EVALS/"/>
    </mc:Choice>
  </mc:AlternateContent>
  <xr:revisionPtr revIDLastSave="9" documentId="13_ncr:1_{968D0F63-2C7C-4890-811D-71DC089A60FA}" xr6:coauthVersionLast="47" xr6:coauthVersionMax="47" xr10:uidLastSave="{2E85A72B-C379-4F5D-A1F1-D894DC0C8240}"/>
  <bookViews>
    <workbookView xWindow="-120" yWindow="-120" windowWidth="29040" windowHeight="15840" xr2:uid="{00000000-000D-0000-FFFF-FFFF00000000}"/>
  </bookViews>
  <sheets>
    <sheet name="ItemAnalysis" sheetId="3" r:id="rId1"/>
    <sheet name="Numerical" sheetId="1" r:id="rId2"/>
    <sheet name="Textual" sheetId="2" r:id="rId3"/>
  </sheets>
  <definedNames>
    <definedName name="_xlnm.Print_Titles" localSheetId="1">Numerical!$A:$A</definedName>
    <definedName name="_xlnm.Print_Titles" localSheetId="2">Textual!$A:$A,Textual!$1:$2</definedName>
    <definedName name="SCP27B2" localSheetId="0">ItemAnalysis!$C$2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8" i="1" l="1"/>
  <c r="D8" i="1"/>
  <c r="E8" i="1"/>
  <c r="F8" i="1"/>
  <c r="G8" i="1"/>
  <c r="H8" i="1"/>
  <c r="I8" i="1"/>
  <c r="J8" i="1"/>
  <c r="L8" i="1"/>
  <c r="M8" i="1"/>
  <c r="N8" i="1"/>
  <c r="P8" i="1"/>
  <c r="Q8" i="1"/>
  <c r="S8" i="1"/>
  <c r="T8" i="1"/>
  <c r="U8" i="1"/>
  <c r="W8" i="1"/>
  <c r="B8" i="1"/>
  <c r="B6" i="1"/>
  <c r="C6" i="1"/>
  <c r="D6" i="1"/>
  <c r="E6" i="1"/>
  <c r="F6" i="1"/>
  <c r="G6" i="1"/>
  <c r="H6" i="1"/>
  <c r="I6" i="1"/>
  <c r="J6" i="1"/>
  <c r="L6" i="1"/>
  <c r="W6" i="1" s="1"/>
  <c r="M6" i="1"/>
  <c r="N6" i="1" s="1"/>
  <c r="P6" i="1"/>
  <c r="Q6" i="1"/>
  <c r="S6" i="1"/>
  <c r="T6" i="1"/>
  <c r="U6" i="1"/>
  <c r="Y6" i="1"/>
  <c r="Z6" i="1"/>
  <c r="AA6" i="1"/>
  <c r="C112" i="3"/>
  <c r="C111" i="3"/>
  <c r="C105" i="3"/>
  <c r="C104" i="3"/>
  <c r="C103" i="3"/>
  <c r="Y4" i="1"/>
  <c r="C95" i="3" s="1"/>
  <c r="Z4" i="1"/>
  <c r="AA4" i="1"/>
  <c r="Y5" i="1"/>
  <c r="Z5" i="1"/>
  <c r="AA5" i="1"/>
  <c r="AA3" i="1"/>
  <c r="C113" i="3" s="1"/>
  <c r="Z3" i="1"/>
  <c r="C102" i="3" s="1"/>
  <c r="Y3" i="1"/>
  <c r="C97" i="3" s="1"/>
  <c r="C94" i="3" l="1"/>
  <c r="C96" i="3"/>
  <c r="B4" i="1"/>
  <c r="C4" i="1"/>
  <c r="D4" i="1"/>
  <c r="E4" i="1"/>
  <c r="F4" i="1"/>
  <c r="G4" i="1"/>
  <c r="H4" i="1"/>
  <c r="I4" i="1"/>
  <c r="L4" i="1"/>
  <c r="N4" i="1" s="1"/>
  <c r="M4" i="1"/>
  <c r="P4" i="1"/>
  <c r="Q4" i="1" s="1"/>
  <c r="S4" i="1"/>
  <c r="T4" i="1"/>
  <c r="U4" i="1" s="1"/>
  <c r="B5" i="1"/>
  <c r="C5" i="1"/>
  <c r="D5" i="1"/>
  <c r="E5" i="1"/>
  <c r="F5" i="1"/>
  <c r="G5" i="1"/>
  <c r="H5" i="1"/>
  <c r="I5" i="1"/>
  <c r="L5" i="1"/>
  <c r="M5" i="1"/>
  <c r="P5" i="1"/>
  <c r="Q5" i="1"/>
  <c r="S5" i="1"/>
  <c r="T5" i="1"/>
  <c r="U5" i="1"/>
  <c r="W5" i="1"/>
  <c r="J5" i="1" l="1"/>
  <c r="N5" i="1"/>
  <c r="J4" i="1"/>
  <c r="W4" i="1"/>
  <c r="C98" i="3" l="1"/>
  <c r="C85" i="3"/>
  <c r="C84" i="3"/>
  <c r="C83" i="3"/>
  <c r="C79" i="3"/>
  <c r="C78" i="3"/>
  <c r="C77" i="3"/>
  <c r="C70" i="3"/>
  <c r="C69" i="3"/>
  <c r="C68" i="3"/>
  <c r="C60" i="3"/>
  <c r="C59" i="3"/>
  <c r="C58" i="3"/>
  <c r="C54" i="3"/>
  <c r="C53" i="3"/>
  <c r="C52" i="3"/>
  <c r="C46" i="3"/>
  <c r="C45" i="3"/>
  <c r="C44" i="3"/>
  <c r="C40" i="3"/>
  <c r="C39" i="3"/>
  <c r="C38" i="3"/>
  <c r="C34" i="3"/>
  <c r="C33" i="3"/>
  <c r="C32" i="3"/>
  <c r="C22" i="3"/>
  <c r="C21" i="3"/>
  <c r="C20" i="3"/>
  <c r="C36" i="3" l="1"/>
  <c r="A36" i="3" s="1"/>
  <c r="C24" i="3"/>
  <c r="A24" i="3" s="1"/>
  <c r="C28" i="3"/>
  <c r="C27" i="3"/>
  <c r="C26" i="3"/>
  <c r="C16" i="3"/>
  <c r="C15" i="3"/>
  <c r="C14" i="3"/>
  <c r="C10" i="3"/>
  <c r="C9" i="3"/>
  <c r="C8" i="3"/>
  <c r="C4" i="3"/>
  <c r="C3" i="3"/>
  <c r="C2" i="3"/>
  <c r="T3" i="1"/>
  <c r="S3" i="1"/>
  <c r="P3" i="1"/>
  <c r="L3" i="1"/>
  <c r="I3" i="1"/>
  <c r="H3" i="1"/>
  <c r="G3" i="1"/>
  <c r="F3" i="1"/>
  <c r="E3" i="1"/>
  <c r="D3" i="1"/>
  <c r="C3" i="1"/>
  <c r="U3" i="1" l="1"/>
  <c r="C12" i="3"/>
  <c r="A12" i="3" s="1"/>
  <c r="C42" i="3"/>
  <c r="C48" i="3"/>
  <c r="A48" i="3" s="1"/>
  <c r="C18" i="3"/>
  <c r="A18" i="3" s="1"/>
  <c r="C6" i="3"/>
  <c r="A6" i="3" s="1"/>
  <c r="C30" i="3"/>
  <c r="A30" i="3" s="1"/>
  <c r="D34" i="3" l="1"/>
  <c r="A42" i="3"/>
  <c r="C50" i="3" s="1"/>
  <c r="D33" i="3"/>
  <c r="D32" i="3"/>
  <c r="D36" i="3" l="1"/>
  <c r="C106" i="3"/>
  <c r="D104" i="3" s="1"/>
  <c r="M3" i="1"/>
  <c r="B3" i="1"/>
  <c r="W3" i="1" l="1"/>
  <c r="D103" i="3"/>
  <c r="D105" i="3"/>
  <c r="D102" i="3"/>
  <c r="D14" i="3"/>
  <c r="C114" i="3"/>
  <c r="C115" i="3" s="1"/>
  <c r="C99" i="3"/>
  <c r="C87" i="3"/>
  <c r="A87" i="3" s="1"/>
  <c r="C81" i="3"/>
  <c r="A81" i="3" s="1"/>
  <c r="C72" i="3"/>
  <c r="C62" i="3"/>
  <c r="A62" i="3" s="1"/>
  <c r="C56" i="3"/>
  <c r="A56" i="3" s="1"/>
  <c r="D21" i="3"/>
  <c r="D9" i="3"/>
  <c r="D3" i="3"/>
  <c r="J3" i="1"/>
  <c r="A72" i="3" l="1"/>
  <c r="C74" i="3" s="1"/>
  <c r="C91" i="3"/>
  <c r="C64" i="3"/>
  <c r="D84" i="3"/>
  <c r="C89" i="3"/>
  <c r="D53" i="3"/>
  <c r="D45" i="3"/>
  <c r="D27" i="3"/>
  <c r="D26" i="3"/>
  <c r="D28" i="3"/>
  <c r="D112" i="3"/>
  <c r="D111" i="3"/>
  <c r="D113" i="3"/>
  <c r="D38" i="3"/>
  <c r="D39" i="3"/>
  <c r="D40" i="3"/>
  <c r="D96" i="3"/>
  <c r="D97" i="3"/>
  <c r="D94" i="3"/>
  <c r="D95" i="3"/>
  <c r="D79" i="3"/>
  <c r="D60" i="3"/>
  <c r="D22" i="3"/>
  <c r="D78" i="3"/>
  <c r="D15" i="3"/>
  <c r="D16" i="3"/>
  <c r="D106" i="3"/>
  <c r="D52" i="3"/>
  <c r="D2" i="3"/>
  <c r="D44" i="3"/>
  <c r="D8" i="3"/>
  <c r="D4" i="3"/>
  <c r="D59" i="3"/>
  <c r="D46" i="3"/>
  <c r="D77" i="3"/>
  <c r="D54" i="3"/>
  <c r="D10" i="3"/>
  <c r="D58" i="3"/>
  <c r="D20" i="3"/>
  <c r="D83" i="3"/>
  <c r="D85" i="3"/>
  <c r="D68" i="3"/>
  <c r="D70" i="3"/>
  <c r="D69" i="3"/>
  <c r="D30" i="3" l="1"/>
  <c r="D114" i="3"/>
  <c r="D18" i="3"/>
  <c r="D81" i="3"/>
  <c r="D56" i="3"/>
  <c r="D24" i="3"/>
  <c r="D42" i="3"/>
  <c r="D48" i="3"/>
  <c r="D6" i="3"/>
  <c r="D62" i="3"/>
  <c r="D12" i="3"/>
  <c r="D98" i="3"/>
  <c r="D87" i="3"/>
  <c r="D72" i="3"/>
  <c r="Q3" i="1"/>
  <c r="C107" i="3" l="1"/>
  <c r="N3" i="1" l="1"/>
</calcChain>
</file>

<file path=xl/sharedStrings.xml><?xml version="1.0" encoding="utf-8"?>
<sst xmlns="http://schemas.openxmlformats.org/spreadsheetml/2006/main" count="267" uniqueCount="105">
  <si>
    <t>1. How successful do you anticipate this teacher candidate to be in the first year of teaching?</t>
  </si>
  <si>
    <t>2. How strongly can you recommend this teacher candidate to school officials?</t>
  </si>
  <si>
    <t>3. Please appraise this student's future effectiveness in the teaching profession. Consider the following assessment information for grade categories:</t>
  </si>
  <si>
    <t>University Supervisor</t>
  </si>
  <si>
    <t>Grade Level</t>
  </si>
  <si>
    <t>School/Town</t>
  </si>
  <si>
    <t>A. Teaching and Assessment</t>
  </si>
  <si>
    <t>MEAN</t>
  </si>
  <si>
    <t xml:space="preserve">B. Classroom Management </t>
  </si>
  <si>
    <t>General Evaluation</t>
  </si>
  <si>
    <t>#</t>
  </si>
  <si>
    <t>A1</t>
  </si>
  <si>
    <t>A2</t>
  </si>
  <si>
    <t>A3</t>
  </si>
  <si>
    <t>A4</t>
  </si>
  <si>
    <t>A5</t>
  </si>
  <si>
    <t>A6</t>
  </si>
  <si>
    <t>A7</t>
  </si>
  <si>
    <t>A8</t>
  </si>
  <si>
    <t>B1</t>
  </si>
  <si>
    <t>B2</t>
  </si>
  <si>
    <t>C1</t>
  </si>
  <si>
    <t>D1</t>
  </si>
  <si>
    <t>D2</t>
  </si>
  <si>
    <t>Count</t>
  </si>
  <si>
    <t>Pct</t>
  </si>
  <si>
    <t>Total</t>
  </si>
  <si>
    <t>A. Teaching and Assessment Mean of the Means</t>
  </si>
  <si>
    <t>C. Interpersonal Skill Mean of the Means</t>
  </si>
  <si>
    <t>D. Professionalism Mean of the Means</t>
  </si>
  <si>
    <t>Teacher Candidate</t>
  </si>
  <si>
    <t>Interpersonal Skill</t>
  </si>
  <si>
    <t>Semester / Year</t>
  </si>
  <si>
    <t>Comments:</t>
  </si>
  <si>
    <t>Classroom Management</t>
  </si>
  <si>
    <t>Professional</t>
  </si>
  <si>
    <t>SuccessfulIn</t>
  </si>
  <si>
    <t>RecommendWithou</t>
  </si>
  <si>
    <t>TargetTheCandid</t>
  </si>
  <si>
    <t>Professionalism</t>
  </si>
  <si>
    <t>2 Target</t>
  </si>
  <si>
    <t>1 Acceptable</t>
  </si>
  <si>
    <t>0 Unacceptable</t>
  </si>
  <si>
    <t xml:space="preserve"> </t>
  </si>
  <si>
    <t>Teaching and Assessment</t>
  </si>
  <si>
    <t>Classroom Management Mean of the Means</t>
  </si>
  <si>
    <t>Total Score (out of 26)</t>
  </si>
  <si>
    <t xml:space="preserve">1. Planning for Instruction 
(CEC 5.1; IGC.5.S1; InTASC 7, 8)
</t>
  </si>
  <si>
    <t>(CEC 2.1; IGC.2.S3; InTASC 3)</t>
  </si>
  <si>
    <t xml:space="preserve">2. Instructional Strategies
(CEC 3.1;  InTASC 4, 5)
</t>
  </si>
  <si>
    <t>CEC 5.5; IGC.5.S8; InTASC 7, 8)</t>
  </si>
  <si>
    <t xml:space="preserve">CEC 5.2; IGC.5. S25;
InTASC 7, 8)
</t>
  </si>
  <si>
    <t xml:space="preserve">3. Resources
(CEC 7.3; IGC.7.S4; InTASC 10)
</t>
  </si>
  <si>
    <t xml:space="preserve">4. Assessment
(CEC 4.2; IGC.4.S2; InTASC 6)
</t>
  </si>
  <si>
    <t>(CEC 4.4; IGC.4.S1; InTASC 6)</t>
  </si>
  <si>
    <t xml:space="preserve">5. Learning Environment
(CEC 2.1; IGC.2. S3; InTASC 3)
</t>
  </si>
  <si>
    <t xml:space="preserve">6. Lesson Management
(CEC 5.7; IGC.5. K3; InTASC 7, 8)
</t>
  </si>
  <si>
    <t xml:space="preserve">7. Professional Relationships
(CEC 7.3; IGC.7. K.3; InTASC 10)
</t>
  </si>
  <si>
    <t xml:space="preserve">8. Communication
(CEC 6.1; IGC.6.S2; InTASC 9)
</t>
  </si>
  <si>
    <t xml:space="preserve">9. Critical Thinking and Reflective Practice
(CEC 6.1; IGC.6.S2; InTASC 9)
</t>
  </si>
  <si>
    <t xml:space="preserve">1. Planning for Instruction 
(CEC 5.1; IGC.5.S1; InTASC 7, 8)
</t>
  </si>
  <si>
    <t xml:space="preserve">2. Instructional Strategies
(CEC 3.1;  InTASC 4, 5)
</t>
  </si>
  <si>
    <t xml:space="preserve">3. Resources
(CEC 7.3; IGC.7.S4; InTASC 10)
</t>
  </si>
  <si>
    <t xml:space="preserve">4. Assessment
(CEC 4.2; IGC.4.S2; InTASC 6)
</t>
  </si>
  <si>
    <t xml:space="preserve">6. Lesson Management
(CEC 5.7; IGC.5. K3; InTASC 7, 8)
</t>
  </si>
  <si>
    <t xml:space="preserve">9. Critical Thinking and Reflective Practice
(CEC 6.1; IGC.6.S2; InTASC 9)
</t>
  </si>
  <si>
    <t>NV</t>
  </si>
  <si>
    <t>K-12</t>
  </si>
  <si>
    <t>Weatherford</t>
  </si>
  <si>
    <t>TOTAL SCORE out of 26 possible points:</t>
  </si>
  <si>
    <t>Successful in all settings.</t>
  </si>
  <si>
    <t>Success doubtful in many educational settings.</t>
  </si>
  <si>
    <t>Success doubtful in any setting.</t>
  </si>
  <si>
    <t>Recommend without reservation.</t>
  </si>
  <si>
    <t>Would recommend with minor reservations.</t>
  </si>
  <si>
    <t>Recommendations limited with major reservations.</t>
  </si>
  <si>
    <t>Unable to recommend in any setting. Further preparation necessary for certification.</t>
  </si>
  <si>
    <t>(Target) Demonstrates targeted behavior at every opportunity without being reminded. Shows confidence and effective talents for teaching and skills similar to an experienced educator. Will be successful in all settings, and can recommend without reservation.</t>
  </si>
  <si>
    <t>(Acceptable) Frequently demonstrates targeted behaviors. Sometimes requires guidance or direction. Fairly confident and classroom ready but may need periodic guidance. Will be successful in most settings, and I would recommend with minor reservations.</t>
  </si>
  <si>
    <t>(Unacceptable) Rarely exhibits or does not exhibit targeted behavior. Needs constant feedback. Relatively insecure. Not ready for unsupervised classroom performance. Success doubtful in any educational setting. Further preparation necessary for certification.</t>
  </si>
  <si>
    <t>Yukon</t>
  </si>
  <si>
    <t>Successful in most settings.</t>
  </si>
  <si>
    <t xml:space="preserve">General Evaluation </t>
  </si>
  <si>
    <t>Spring 2022</t>
  </si>
  <si>
    <t>Abreaunna had a very good traveling lesson that incorporated many skills to complete. Those that needed extra support had it, and those that could do more on their own were allowed to.</t>
  </si>
  <si>
    <t>Great at incorporating real life into this lesson, and even giving the students information about her own life to help explain with examples.</t>
  </si>
  <si>
    <t>Abreaunna used the Smart board as well as papers to introduce the lesson to the students. Then they completed a packet while she monitored checking for understanding.</t>
  </si>
  <si>
    <t>Students knew what the expectations were and responded well to Abreaunna.</t>
  </si>
  <si>
    <t>Abreaunna has great rapport with her students. She enjoys what she is doing and you can tell this resonates with the students.</t>
  </si>
  <si>
    <t>Jadyn knows her students and which ones need more help than others.</t>
  </si>
  <si>
    <t>Jadyn did a good job explaining the lesson and going through it with the students, answering as many questions as they had.</t>
  </si>
  <si>
    <t>Workbook lesson, pointed to things around the room to remind the students of phonics rules.</t>
  </si>
  <si>
    <t>Western Oaks-Bethany</t>
  </si>
  <si>
    <t>Kyra had a fun, interactive lesson for the kids that reviewed previously learned skills. They respond well to her, seeing the bond with her and respect for her.</t>
  </si>
  <si>
    <t>The activity was fun and engaging, they all participated and got very excited! She made sure to include everyone, they didn't hesitate to do what she asked of them.</t>
  </si>
  <si>
    <t>Kyra knows her students and how each learns best. Giving some extra help if needed.</t>
  </si>
  <si>
    <t>Used good examples from real life to help with the lesson.</t>
  </si>
  <si>
    <t>Kyra used paper/pencil as well as the overhead projector and manipulatives.</t>
  </si>
  <si>
    <t>Kyra made sure to include all the students, having to probe more with some to ensure they participated and they were all on the same page.</t>
  </si>
  <si>
    <t>Geary</t>
  </si>
  <si>
    <t>Macy took information from her Get to Know You activity and prepared this lesson to meet a need she learned was needed from that questionnaire.</t>
  </si>
  <si>
    <t>Macy even brought in her own experiences that are current and relatable to the students right now.</t>
  </si>
  <si>
    <t>Used Smart board as well as hands on, and wrote things out on the white board for extra explanation.</t>
  </si>
  <si>
    <t>Used data to guide this lesson.</t>
  </si>
  <si>
    <t>The students respond so well to her. You can tell they have connected and respect 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</si>
</sst>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8"/>
      <name val="MS Sans Serif"/>
    </font>
    <font>
      <sz val="11"/>
      <color theme="1"/>
      <name val="Calibri"/>
      <family val="2"/>
      <scheme val="minor"/>
    </font>
    <font>
      <sz val="8"/>
      <name val="MS Sans Serif"/>
      <family val="2"/>
    </font>
    <font>
      <b/>
      <sz val="8"/>
      <name val="MS Sans Serif"/>
      <family val="2"/>
    </font>
    <font>
      <b/>
      <sz val="10"/>
      <color rgb="FF000000"/>
      <name val="Arial"/>
      <family val="2"/>
    </font>
    <font>
      <sz val="10"/>
      <name val="Arial"/>
      <family val="2"/>
    </font>
    <font>
      <sz val="10"/>
      <color rgb="FF000000"/>
      <name val="Arial"/>
      <family val="2"/>
    </font>
    <font>
      <b/>
      <i/>
      <sz val="10"/>
      <color rgb="FF000000"/>
      <name val="Arial"/>
      <family val="2"/>
    </font>
    <font>
      <b/>
      <sz val="10"/>
      <name val="Arial"/>
      <family val="2"/>
    </font>
    <font>
      <b/>
      <sz val="8"/>
      <name val="MS Sans Serif"/>
    </font>
  </fonts>
  <fills count="2">
    <fill>
      <patternFill patternType="none"/>
    </fill>
    <fill>
      <patternFill patternType="gray125"/>
    </fill>
  </fills>
  <borders count="23">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diagonal/>
    </border>
    <border>
      <left style="thin">
        <color rgb="FF000000"/>
      </left>
      <right style="thin">
        <color rgb="FF000000"/>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style="thin">
        <color rgb="FF000000"/>
      </right>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
      <left/>
      <right/>
      <top style="thin">
        <color auto="1"/>
      </top>
      <bottom style="thin">
        <color auto="1"/>
      </bottom>
      <diagonal/>
    </border>
  </borders>
  <cellStyleXfs count="2">
    <xf numFmtId="0" fontId="0" fillId="0" borderId="0" applyAlignment="0">
      <alignment vertical="top" wrapText="1"/>
      <protection locked="0"/>
    </xf>
    <xf numFmtId="0" fontId="1" fillId="0" borderId="0"/>
  </cellStyleXfs>
  <cellXfs count="84">
    <xf numFmtId="0" fontId="0" fillId="0" borderId="0" xfId="0" applyAlignment="1">
      <alignment vertical="top"/>
      <protection locked="0"/>
    </xf>
    <xf numFmtId="0" fontId="0" fillId="0" borderId="0" xfId="0" applyAlignment="1" applyProtection="1">
      <alignment horizontal="center"/>
      <protection hidden="1"/>
    </xf>
    <xf numFmtId="49" fontId="3" fillId="0" borderId="0" xfId="0" applyNumberFormat="1" applyFont="1" applyAlignment="1" applyProtection="1">
      <alignment horizontal="center" wrapText="1"/>
      <protection hidden="1"/>
    </xf>
    <xf numFmtId="2" fontId="3" fillId="0" borderId="0" xfId="0" applyNumberFormat="1" applyFont="1" applyAlignment="1" applyProtection="1">
      <alignment horizontal="center" wrapText="1"/>
      <protection hidden="1"/>
    </xf>
    <xf numFmtId="0" fontId="3" fillId="0" borderId="0" xfId="0" applyFont="1" applyAlignment="1" applyProtection="1">
      <alignment horizontal="center"/>
      <protection hidden="1"/>
    </xf>
    <xf numFmtId="0" fontId="0" fillId="0" borderId="0" xfId="0" applyAlignment="1" applyProtection="1">
      <alignment horizontal="center" vertical="top"/>
      <protection hidden="1"/>
    </xf>
    <xf numFmtId="2" fontId="3" fillId="0" borderId="0" xfId="0" applyNumberFormat="1" applyFont="1" applyAlignment="1" applyProtection="1">
      <alignment horizontal="center" vertical="top" wrapText="1"/>
      <protection hidden="1"/>
    </xf>
    <xf numFmtId="0" fontId="3" fillId="0" borderId="0" xfId="0" applyFont="1" applyAlignment="1" applyProtection="1">
      <alignment horizontal="center" vertical="top"/>
      <protection hidden="1"/>
    </xf>
    <xf numFmtId="2" fontId="3" fillId="0" borderId="0" xfId="0" applyNumberFormat="1" applyFont="1" applyAlignment="1" applyProtection="1">
      <alignment horizontal="center" vertical="top"/>
      <protection hidden="1"/>
    </xf>
    <xf numFmtId="0" fontId="2" fillId="0" borderId="0" xfId="0" applyFont="1" applyAlignment="1" applyProtection="1">
      <alignment horizontal="center"/>
      <protection hidden="1"/>
    </xf>
    <xf numFmtId="49" fontId="3" fillId="0" borderId="0" xfId="0" applyNumberFormat="1" applyFont="1" applyAlignment="1" applyProtection="1">
      <alignment horizontal="left" wrapText="1"/>
      <protection hidden="1"/>
    </xf>
    <xf numFmtId="0" fontId="0" fillId="0" borderId="0" xfId="0" applyAlignment="1" applyProtection="1">
      <alignment horizontal="left"/>
      <protection hidden="1"/>
    </xf>
    <xf numFmtId="0" fontId="3" fillId="0" borderId="0" xfId="0" applyFont="1" applyAlignment="1" applyProtection="1">
      <alignment horizontal="left"/>
      <protection hidden="1"/>
    </xf>
    <xf numFmtId="0" fontId="0" fillId="0" borderId="0" xfId="0" applyAlignment="1" applyProtection="1">
      <alignment horizontal="left" vertical="top" wrapText="1"/>
      <protection hidden="1"/>
    </xf>
    <xf numFmtId="0" fontId="2" fillId="0" borderId="0" xfId="0" applyFont="1" applyAlignment="1" applyProtection="1">
      <alignment horizontal="left" vertical="top" wrapText="1"/>
      <protection hidden="1"/>
    </xf>
    <xf numFmtId="0" fontId="0" fillId="0" borderId="0" xfId="0" applyAlignment="1" applyProtection="1">
      <alignment horizontal="left" vertical="top"/>
      <protection hidden="1"/>
    </xf>
    <xf numFmtId="22" fontId="0" fillId="0" borderId="0" xfId="0" applyNumberFormat="1" applyAlignment="1" applyProtection="1">
      <alignment horizontal="left" vertical="top"/>
      <protection hidden="1"/>
    </xf>
    <xf numFmtId="0" fontId="0" fillId="0" borderId="0" xfId="0" applyAlignment="1" applyProtection="1">
      <alignment horizontal="right" vertical="top"/>
      <protection hidden="1"/>
    </xf>
    <xf numFmtId="0" fontId="4" fillId="0" borderId="3" xfId="0" applyFont="1" applyBorder="1" applyAlignment="1" applyProtection="1">
      <alignment horizontal="right" wrapText="1"/>
      <protection hidden="1"/>
    </xf>
    <xf numFmtId="0" fontId="5" fillId="0" borderId="0" xfId="0" applyFont="1" applyAlignment="1" applyProtection="1">
      <alignment vertical="top"/>
      <protection hidden="1"/>
    </xf>
    <xf numFmtId="0" fontId="6" fillId="0" borderId="4" xfId="0" applyFont="1" applyBorder="1" applyAlignment="1" applyProtection="1">
      <alignment horizontal="left" wrapText="1"/>
      <protection hidden="1"/>
    </xf>
    <xf numFmtId="10" fontId="6" fillId="0" borderId="5" xfId="0" applyNumberFormat="1" applyFont="1" applyBorder="1" applyAlignment="1" applyProtection="1">
      <alignment horizontal="right" wrapText="1"/>
      <protection hidden="1"/>
    </xf>
    <xf numFmtId="0" fontId="6" fillId="0" borderId="4" xfId="0" applyFont="1" applyBorder="1" applyAlignment="1" applyProtection="1">
      <alignment horizontal="left" vertical="top" wrapText="1"/>
      <protection hidden="1"/>
    </xf>
    <xf numFmtId="0" fontId="4" fillId="0" borderId="4" xfId="0" applyFont="1" applyBorder="1" applyAlignment="1" applyProtection="1">
      <alignment horizontal="center" wrapText="1"/>
      <protection hidden="1"/>
    </xf>
    <xf numFmtId="2" fontId="4" fillId="0" borderId="4" xfId="0" applyNumberFormat="1" applyFont="1" applyBorder="1" applyAlignment="1" applyProtection="1">
      <alignment horizontal="center" wrapText="1"/>
      <protection hidden="1"/>
    </xf>
    <xf numFmtId="0" fontId="7" fillId="0" borderId="4" xfId="0" applyFont="1" applyBorder="1" applyAlignment="1" applyProtection="1">
      <alignment horizontal="left" wrapText="1"/>
      <protection hidden="1"/>
    </xf>
    <xf numFmtId="2" fontId="4" fillId="0" borderId="0" xfId="0" applyNumberFormat="1" applyFont="1" applyAlignment="1" applyProtection="1">
      <alignment horizontal="center" wrapText="1"/>
      <protection hidden="1"/>
    </xf>
    <xf numFmtId="0" fontId="7" fillId="0" borderId="0" xfId="0" applyFont="1" applyAlignment="1" applyProtection="1">
      <alignment horizontal="left" wrapText="1"/>
      <protection hidden="1"/>
    </xf>
    <xf numFmtId="10" fontId="6" fillId="0" borderId="0" xfId="0" applyNumberFormat="1" applyFont="1" applyAlignment="1" applyProtection="1">
      <alignment horizontal="right" wrapText="1"/>
      <protection hidden="1"/>
    </xf>
    <xf numFmtId="0" fontId="7" fillId="0" borderId="12" xfId="0" applyFont="1" applyBorder="1" applyAlignment="1" applyProtection="1">
      <alignment horizontal="left" wrapText="1"/>
      <protection hidden="1"/>
    </xf>
    <xf numFmtId="0" fontId="7" fillId="0" borderId="5" xfId="0" applyFont="1" applyBorder="1" applyAlignment="1" applyProtection="1">
      <alignment horizontal="left" wrapText="1"/>
      <protection hidden="1"/>
    </xf>
    <xf numFmtId="1" fontId="6" fillId="0" borderId="5" xfId="0" applyNumberFormat="1" applyFont="1" applyBorder="1" applyAlignment="1" applyProtection="1">
      <alignment horizontal="right" wrapText="1"/>
      <protection hidden="1"/>
    </xf>
    <xf numFmtId="2" fontId="4" fillId="0" borderId="0" xfId="0" applyNumberFormat="1" applyFont="1" applyAlignment="1" applyProtection="1">
      <alignment horizontal="left" wrapText="1"/>
      <protection hidden="1"/>
    </xf>
    <xf numFmtId="0" fontId="4" fillId="0" borderId="2" xfId="0" applyFont="1" applyBorder="1" applyAlignment="1" applyProtection="1">
      <alignment horizontal="right" wrapText="1"/>
      <protection hidden="1"/>
    </xf>
    <xf numFmtId="0" fontId="7" fillId="0" borderId="19" xfId="0" applyFont="1" applyBorder="1" applyAlignment="1" applyProtection="1">
      <alignment horizontal="left" wrapText="1"/>
      <protection hidden="1"/>
    </xf>
    <xf numFmtId="0" fontId="4" fillId="0" borderId="4" xfId="0" applyFont="1" applyBorder="1" applyAlignment="1" applyProtection="1">
      <alignment horizontal="left" wrapText="1"/>
      <protection hidden="1"/>
    </xf>
    <xf numFmtId="0" fontId="4" fillId="0" borderId="0" xfId="0" applyFont="1" applyAlignment="1" applyProtection="1">
      <alignment horizontal="left" wrapText="1"/>
      <protection hidden="1"/>
    </xf>
    <xf numFmtId="2" fontId="8" fillId="0" borderId="0" xfId="0" applyNumberFormat="1" applyFont="1" applyAlignment="1" applyProtection="1">
      <alignment horizontal="center" wrapText="1"/>
      <protection hidden="1"/>
    </xf>
    <xf numFmtId="0" fontId="0" fillId="0" borderId="0" xfId="0" applyAlignment="1" applyProtection="1">
      <alignment horizontal="center" vertical="top" wrapText="1"/>
      <protection hidden="1"/>
    </xf>
    <xf numFmtId="0" fontId="3" fillId="0" borderId="0" xfId="0" applyFont="1" applyAlignment="1" applyProtection="1">
      <protection hidden="1"/>
    </xf>
    <xf numFmtId="0" fontId="9" fillId="0" borderId="0" xfId="0" applyFont="1" applyAlignment="1">
      <alignment wrapText="1"/>
      <protection locked="0"/>
    </xf>
    <xf numFmtId="0" fontId="3" fillId="0" borderId="0" xfId="0" applyFont="1" applyAlignment="1" applyProtection="1">
      <alignment horizontal="center" wrapText="1"/>
      <protection hidden="1"/>
    </xf>
    <xf numFmtId="1" fontId="4" fillId="0" borderId="3" xfId="0" applyNumberFormat="1" applyFont="1" applyBorder="1" applyAlignment="1" applyProtection="1">
      <alignment horizontal="right" wrapText="1"/>
      <protection hidden="1"/>
    </xf>
    <xf numFmtId="1" fontId="6" fillId="0" borderId="0" xfId="0" applyNumberFormat="1" applyFont="1" applyAlignment="1" applyProtection="1">
      <alignment horizontal="right" wrapText="1"/>
      <protection hidden="1"/>
    </xf>
    <xf numFmtId="1" fontId="4" fillId="0" borderId="2" xfId="0" applyNumberFormat="1" applyFont="1" applyBorder="1" applyAlignment="1" applyProtection="1">
      <alignment horizontal="right" wrapText="1"/>
      <protection hidden="1"/>
    </xf>
    <xf numFmtId="1" fontId="4" fillId="0" borderId="0" xfId="0" applyNumberFormat="1" applyFont="1" applyAlignment="1" applyProtection="1">
      <alignment horizontal="center" wrapText="1"/>
      <protection hidden="1"/>
    </xf>
    <xf numFmtId="1" fontId="4" fillId="0" borderId="4" xfId="0" applyNumberFormat="1" applyFont="1" applyBorder="1" applyAlignment="1" applyProtection="1">
      <alignment horizontal="right" wrapText="1"/>
      <protection hidden="1"/>
    </xf>
    <xf numFmtId="1" fontId="5" fillId="0" borderId="0" xfId="0" applyNumberFormat="1" applyFont="1" applyAlignment="1" applyProtection="1">
      <alignment vertical="top"/>
      <protection hidden="1"/>
    </xf>
    <xf numFmtId="0" fontId="2" fillId="0" borderId="0" xfId="0" applyFont="1" applyAlignment="1" applyProtection="1">
      <alignment horizontal="center" vertical="top" wrapText="1"/>
      <protection hidden="1"/>
    </xf>
    <xf numFmtId="2" fontId="3" fillId="0" borderId="0" xfId="0" applyNumberFormat="1" applyFont="1" applyAlignment="1" applyProtection="1">
      <alignment wrapText="1"/>
      <protection hidden="1"/>
    </xf>
    <xf numFmtId="1" fontId="3" fillId="0" borderId="0" xfId="0" applyNumberFormat="1" applyFont="1" applyAlignment="1" applyProtection="1">
      <alignment horizontal="center" vertical="top" wrapText="1"/>
      <protection hidden="1"/>
    </xf>
    <xf numFmtId="2" fontId="4" fillId="0" borderId="15" xfId="0" applyNumberFormat="1" applyFont="1" applyBorder="1" applyAlignment="1" applyProtection="1">
      <alignment horizontal="left" wrapText="1"/>
      <protection hidden="1"/>
    </xf>
    <xf numFmtId="0" fontId="7" fillId="0" borderId="22" xfId="0" applyFont="1" applyBorder="1" applyAlignment="1" applyProtection="1">
      <alignment horizontal="left" wrapText="1"/>
      <protection hidden="1"/>
    </xf>
    <xf numFmtId="2" fontId="4" fillId="0" borderId="15" xfId="0" applyNumberFormat="1" applyFont="1" applyBorder="1" applyAlignment="1" applyProtection="1">
      <alignment horizontal="center" wrapText="1"/>
      <protection hidden="1"/>
    </xf>
    <xf numFmtId="2" fontId="8" fillId="0" borderId="16" xfId="0" applyNumberFormat="1" applyFont="1" applyBorder="1" applyAlignment="1" applyProtection="1">
      <alignment horizontal="center" wrapText="1"/>
      <protection hidden="1"/>
    </xf>
    <xf numFmtId="0" fontId="4" fillId="0" borderId="4" xfId="0" applyFont="1" applyBorder="1" applyAlignment="1" applyProtection="1">
      <alignment horizontal="left" wrapText="1"/>
      <protection hidden="1"/>
    </xf>
    <xf numFmtId="0" fontId="5" fillId="0" borderId="4" xfId="0" applyFont="1" applyBorder="1" applyAlignment="1" applyProtection="1">
      <alignment wrapText="1"/>
      <protection hidden="1"/>
    </xf>
    <xf numFmtId="0" fontId="4" fillId="0" borderId="1" xfId="0" applyFont="1" applyBorder="1" applyAlignment="1" applyProtection="1">
      <alignment horizontal="left" wrapText="1"/>
      <protection hidden="1"/>
    </xf>
    <xf numFmtId="0" fontId="5" fillId="0" borderId="2" xfId="0" applyFont="1" applyBorder="1" applyAlignment="1" applyProtection="1">
      <alignment wrapText="1"/>
      <protection hidden="1"/>
    </xf>
    <xf numFmtId="0" fontId="6" fillId="0" borderId="3" xfId="0" applyFont="1" applyBorder="1" applyAlignment="1" applyProtection="1">
      <alignment horizontal="left" vertical="top" wrapText="1"/>
      <protection hidden="1"/>
    </xf>
    <xf numFmtId="0" fontId="5" fillId="0" borderId="13" xfId="0" applyFont="1" applyBorder="1" applyAlignment="1" applyProtection="1">
      <alignment vertical="top" wrapText="1"/>
      <protection hidden="1"/>
    </xf>
    <xf numFmtId="0" fontId="5" fillId="0" borderId="14" xfId="0" applyFont="1" applyBorder="1" applyAlignment="1" applyProtection="1">
      <alignment vertical="top" wrapText="1"/>
      <protection hidden="1"/>
    </xf>
    <xf numFmtId="0" fontId="6" fillId="0" borderId="17" xfId="0" applyFont="1" applyBorder="1" applyAlignment="1" applyProtection="1">
      <alignment horizontal="left" wrapText="1"/>
      <protection hidden="1"/>
    </xf>
    <xf numFmtId="0" fontId="5" fillId="0" borderId="18" xfId="0" applyFont="1" applyBorder="1" applyAlignment="1" applyProtection="1">
      <alignment vertical="top" wrapText="1"/>
      <protection hidden="1"/>
    </xf>
    <xf numFmtId="2" fontId="4" fillId="0" borderId="16" xfId="0" applyNumberFormat="1" applyFont="1" applyBorder="1" applyAlignment="1" applyProtection="1">
      <alignment horizontal="center" wrapText="1"/>
      <protection hidden="1"/>
    </xf>
    <xf numFmtId="0" fontId="6" fillId="0" borderId="4" xfId="0" applyFont="1" applyBorder="1" applyAlignment="1" applyProtection="1">
      <alignment horizontal="left" vertical="top" wrapText="1"/>
      <protection hidden="1"/>
    </xf>
    <xf numFmtId="0" fontId="5" fillId="0" borderId="4" xfId="0" applyFont="1" applyBorder="1" applyAlignment="1" applyProtection="1">
      <alignment vertical="top" wrapText="1"/>
      <protection hidden="1"/>
    </xf>
    <xf numFmtId="0" fontId="6" fillId="0" borderId="4" xfId="0" applyFont="1" applyBorder="1" applyAlignment="1" applyProtection="1">
      <alignment horizontal="left" wrapText="1"/>
      <protection hidden="1"/>
    </xf>
    <xf numFmtId="2" fontId="4" fillId="0" borderId="20" xfId="0" applyNumberFormat="1" applyFont="1" applyBorder="1" applyAlignment="1" applyProtection="1">
      <alignment horizontal="left" wrapText="1"/>
      <protection hidden="1"/>
    </xf>
    <xf numFmtId="0" fontId="5" fillId="0" borderId="21" xfId="0" applyFont="1" applyBorder="1" applyAlignment="1" applyProtection="1">
      <alignment horizontal="left" wrapText="1"/>
      <protection hidden="1"/>
    </xf>
    <xf numFmtId="2" fontId="4" fillId="0" borderId="15" xfId="0" applyNumberFormat="1" applyFont="1" applyBorder="1" applyAlignment="1" applyProtection="1">
      <alignment horizontal="left" wrapText="1"/>
      <protection hidden="1"/>
    </xf>
    <xf numFmtId="0" fontId="5" fillId="0" borderId="16" xfId="0" applyFont="1" applyBorder="1" applyAlignment="1" applyProtection="1">
      <alignment horizontal="left" wrapText="1"/>
      <protection hidden="1"/>
    </xf>
    <xf numFmtId="0" fontId="6" fillId="0" borderId="1" xfId="0" applyFont="1" applyBorder="1" applyAlignment="1" applyProtection="1">
      <alignment horizontal="left" wrapText="1"/>
      <protection hidden="1"/>
    </xf>
    <xf numFmtId="0" fontId="5" fillId="0" borderId="2" xfId="0" applyFont="1" applyBorder="1" applyAlignment="1" applyProtection="1">
      <alignment vertical="top" wrapText="1"/>
      <protection hidden="1"/>
    </xf>
    <xf numFmtId="0" fontId="6" fillId="0" borderId="6" xfId="0" applyFont="1" applyBorder="1" applyAlignment="1" applyProtection="1">
      <alignment horizontal="left" vertical="top" wrapText="1"/>
      <protection hidden="1"/>
    </xf>
    <xf numFmtId="0" fontId="5" fillId="0" borderId="7" xfId="0" applyFont="1" applyBorder="1" applyAlignment="1" applyProtection="1">
      <alignment vertical="top" wrapText="1"/>
      <protection hidden="1"/>
    </xf>
    <xf numFmtId="0" fontId="5" fillId="0" borderId="8" xfId="0" applyFont="1" applyBorder="1" applyAlignment="1" applyProtection="1">
      <alignment vertical="top" wrapText="1"/>
      <protection hidden="1"/>
    </xf>
    <xf numFmtId="0" fontId="6" fillId="0" borderId="9" xfId="0" applyFont="1" applyBorder="1" applyAlignment="1" applyProtection="1">
      <alignment horizontal="left" vertical="top" wrapText="1"/>
      <protection hidden="1"/>
    </xf>
    <xf numFmtId="0" fontId="5" fillId="0" borderId="10" xfId="0" applyFont="1" applyBorder="1" applyAlignment="1" applyProtection="1">
      <alignment vertical="top" wrapText="1"/>
      <protection hidden="1"/>
    </xf>
    <xf numFmtId="0" fontId="5" fillId="0" borderId="11" xfId="0" applyFont="1" applyBorder="1" applyAlignment="1" applyProtection="1">
      <alignment vertical="top" wrapText="1"/>
      <protection hidden="1"/>
    </xf>
    <xf numFmtId="0" fontId="3" fillId="0" borderId="0" xfId="0" applyFont="1" applyAlignment="1" applyProtection="1">
      <alignment horizontal="center"/>
      <protection hidden="1"/>
    </xf>
    <xf numFmtId="49" fontId="3" fillId="0" borderId="0" xfId="0" applyNumberFormat="1" applyFont="1" applyAlignment="1" applyProtection="1">
      <alignment horizontal="center" wrapText="1"/>
      <protection hidden="1"/>
    </xf>
    <xf numFmtId="0" fontId="0" fillId="0" borderId="0" xfId="0" applyAlignment="1" applyProtection="1">
      <alignment horizontal="center" wrapText="1"/>
      <protection hidden="1"/>
    </xf>
    <xf numFmtId="0" fontId="3" fillId="0" borderId="0" xfId="0" applyFont="1" applyAlignment="1" applyProtection="1">
      <alignment horizontal="center" wrapText="1"/>
      <protection hidden="1"/>
    </xf>
  </cellXfs>
  <cellStyles count="2">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15"/>
  <sheetViews>
    <sheetView tabSelected="1" view="pageLayout" zoomScaleNormal="100" workbookViewId="0">
      <selection activeCell="A95" sqref="A95:B95"/>
    </sheetView>
  </sheetViews>
  <sheetFormatPr defaultColWidth="8.6640625" defaultRowHeight="12.75" x14ac:dyDescent="0.15"/>
  <cols>
    <col min="1" max="1" width="77.83203125" style="19" customWidth="1"/>
    <col min="2" max="2" width="21.33203125" style="19" customWidth="1"/>
    <col min="3" max="3" width="9.33203125" style="47" customWidth="1"/>
    <col min="4" max="4" width="12.83203125" style="19" customWidth="1"/>
    <col min="5" max="16384" width="8.6640625" style="19"/>
  </cols>
  <sheetData>
    <row r="1" spans="1:4" x14ac:dyDescent="0.2">
      <c r="A1" s="57" t="s">
        <v>44</v>
      </c>
      <c r="B1" s="58"/>
      <c r="C1" s="42" t="s">
        <v>24</v>
      </c>
      <c r="D1" s="18" t="s">
        <v>25</v>
      </c>
    </row>
    <row r="2" spans="1:4" x14ac:dyDescent="0.2">
      <c r="A2" s="65" t="s">
        <v>60</v>
      </c>
      <c r="B2" s="20" t="s">
        <v>40</v>
      </c>
      <c r="C2" s="31">
        <f>COUNTIF(Textual!$G$3:$G$297,2)</f>
        <v>4</v>
      </c>
      <c r="D2" s="21">
        <f>C2/$C$6</f>
        <v>1</v>
      </c>
    </row>
    <row r="3" spans="1:4" x14ac:dyDescent="0.2">
      <c r="A3" s="66"/>
      <c r="B3" s="20" t="s">
        <v>41</v>
      </c>
      <c r="C3" s="31">
        <f>COUNTIF(Textual!$G$3:$G$297,1)</f>
        <v>0</v>
      </c>
      <c r="D3" s="21">
        <f t="shared" ref="D3:D4" si="0">C3/$C$6</f>
        <v>0</v>
      </c>
    </row>
    <row r="4" spans="1:4" x14ac:dyDescent="0.2">
      <c r="A4" s="66"/>
      <c r="B4" s="22" t="s">
        <v>42</v>
      </c>
      <c r="C4" s="31">
        <f>COUNTIF(Textual!$G$3:$G$297,0)</f>
        <v>0</v>
      </c>
      <c r="D4" s="21">
        <f t="shared" si="0"/>
        <v>0</v>
      </c>
    </row>
    <row r="5" spans="1:4" x14ac:dyDescent="0.2">
      <c r="A5" s="23" t="s">
        <v>7</v>
      </c>
      <c r="B5" s="20" t="s">
        <v>43</v>
      </c>
      <c r="C5" s="31" t="s">
        <v>43</v>
      </c>
      <c r="D5" s="21" t="s">
        <v>43</v>
      </c>
    </row>
    <row r="6" spans="1:4" x14ac:dyDescent="0.2">
      <c r="A6" s="24">
        <f>SUM(C2*2+C3*1+C4*0)/$C$6</f>
        <v>2</v>
      </c>
      <c r="B6" s="25" t="s">
        <v>26</v>
      </c>
      <c r="C6" s="31">
        <f>SUM(C2:C5)</f>
        <v>4</v>
      </c>
      <c r="D6" s="21">
        <f>SUM(D2:D5)</f>
        <v>1</v>
      </c>
    </row>
    <row r="7" spans="1:4" x14ac:dyDescent="0.2">
      <c r="A7" s="26"/>
      <c r="B7" s="27"/>
      <c r="C7" s="43"/>
      <c r="D7" s="28"/>
    </row>
    <row r="8" spans="1:4" x14ac:dyDescent="0.2">
      <c r="A8" s="74" t="s">
        <v>48</v>
      </c>
      <c r="B8" s="20" t="s">
        <v>40</v>
      </c>
      <c r="C8" s="31">
        <f>COUNTIF(Textual!$I$3:$I$297,2)</f>
        <v>4</v>
      </c>
      <c r="D8" s="21">
        <f>C8/$C$12</f>
        <v>1</v>
      </c>
    </row>
    <row r="9" spans="1:4" x14ac:dyDescent="0.2">
      <c r="A9" s="75"/>
      <c r="B9" s="20" t="s">
        <v>41</v>
      </c>
      <c r="C9" s="31">
        <f>COUNTIF(Textual!$I$3:$I$297,1)</f>
        <v>0</v>
      </c>
      <c r="D9" s="21">
        <f t="shared" ref="D9:D10" si="1">C9/$C$12</f>
        <v>0</v>
      </c>
    </row>
    <row r="10" spans="1:4" x14ac:dyDescent="0.2">
      <c r="A10" s="76"/>
      <c r="B10" s="22" t="s">
        <v>42</v>
      </c>
      <c r="C10" s="31">
        <f>COUNTIF(Textual!$I$3:$I$297,0)</f>
        <v>0</v>
      </c>
      <c r="D10" s="21">
        <f t="shared" si="1"/>
        <v>0</v>
      </c>
    </row>
    <row r="11" spans="1:4" x14ac:dyDescent="0.2">
      <c r="A11" s="23" t="s">
        <v>7</v>
      </c>
      <c r="B11" s="20"/>
      <c r="C11" s="31"/>
      <c r="D11" s="21"/>
    </row>
    <row r="12" spans="1:4" x14ac:dyDescent="0.2">
      <c r="A12" s="24">
        <f>SUM(C8*2+C9*1+C10*0)/$C$12</f>
        <v>2</v>
      </c>
      <c r="B12" s="25" t="s">
        <v>26</v>
      </c>
      <c r="C12" s="31">
        <f>SUM(C8:C11)</f>
        <v>4</v>
      </c>
      <c r="D12" s="21">
        <f>SUM(D8:D11)</f>
        <v>1</v>
      </c>
    </row>
    <row r="13" spans="1:4" x14ac:dyDescent="0.2">
      <c r="A13" s="26"/>
      <c r="B13" s="27"/>
      <c r="C13" s="43"/>
      <c r="D13" s="28"/>
    </row>
    <row r="14" spans="1:4" x14ac:dyDescent="0.2">
      <c r="A14" s="77" t="s">
        <v>61</v>
      </c>
      <c r="B14" s="20" t="s">
        <v>40</v>
      </c>
      <c r="C14" s="31">
        <f>COUNTIF(Textual!$K$3:$K$297,2)</f>
        <v>4</v>
      </c>
      <c r="D14" s="21">
        <f>C14/$C$18</f>
        <v>1</v>
      </c>
    </row>
    <row r="15" spans="1:4" x14ac:dyDescent="0.2">
      <c r="A15" s="78"/>
      <c r="B15" s="20" t="s">
        <v>41</v>
      </c>
      <c r="C15" s="31">
        <f>COUNTIF(Textual!$K$3:$K$297,1)</f>
        <v>0</v>
      </c>
      <c r="D15" s="21">
        <f t="shared" ref="D15:D16" si="2">C15/$C$18</f>
        <v>0</v>
      </c>
    </row>
    <row r="16" spans="1:4" x14ac:dyDescent="0.2">
      <c r="A16" s="79"/>
      <c r="B16" s="22" t="s">
        <v>42</v>
      </c>
      <c r="C16" s="31">
        <f>COUNTIF(Textual!$K$3:$K$297,0)</f>
        <v>0</v>
      </c>
      <c r="D16" s="21">
        <f t="shared" si="2"/>
        <v>0</v>
      </c>
    </row>
    <row r="17" spans="1:4" x14ac:dyDescent="0.2">
      <c r="A17" s="23" t="s">
        <v>7</v>
      </c>
      <c r="B17" s="20"/>
      <c r="C17" s="31"/>
      <c r="D17" s="21"/>
    </row>
    <row r="18" spans="1:4" x14ac:dyDescent="0.2">
      <c r="A18" s="24">
        <f>SUM(C14*2+C15*1+C16*0)/$C$18</f>
        <v>2</v>
      </c>
      <c r="B18" s="29" t="s">
        <v>26</v>
      </c>
      <c r="C18" s="31">
        <f>SUM(C14:C17)</f>
        <v>4</v>
      </c>
      <c r="D18" s="21">
        <f>SUM(D14:D17)</f>
        <v>1</v>
      </c>
    </row>
    <row r="19" spans="1:4" x14ac:dyDescent="0.2">
      <c r="A19" s="26"/>
      <c r="B19" s="27"/>
      <c r="C19" s="43"/>
      <c r="D19" s="28"/>
    </row>
    <row r="20" spans="1:4" x14ac:dyDescent="0.2">
      <c r="A20" s="59" t="s">
        <v>50</v>
      </c>
      <c r="B20" s="20" t="s">
        <v>40</v>
      </c>
      <c r="C20" s="31">
        <f>COUNTIF(Textual!$M$3:$M$297,2)</f>
        <v>4</v>
      </c>
      <c r="D20" s="21">
        <f>C20/$C$24</f>
        <v>1</v>
      </c>
    </row>
    <row r="21" spans="1:4" x14ac:dyDescent="0.2">
      <c r="A21" s="60"/>
      <c r="B21" s="20" t="s">
        <v>41</v>
      </c>
      <c r="C21" s="31">
        <f>COUNTIF(Textual!$M$3:$M$297,1)</f>
        <v>0</v>
      </c>
      <c r="D21" s="21">
        <f t="shared" ref="D21:D22" si="3">C21/$C$24</f>
        <v>0</v>
      </c>
    </row>
    <row r="22" spans="1:4" x14ac:dyDescent="0.2">
      <c r="A22" s="61"/>
      <c r="B22" s="22" t="s">
        <v>42</v>
      </c>
      <c r="C22" s="31">
        <f>COUNTIF(Textual!$M$3:$M$297,0)</f>
        <v>0</v>
      </c>
      <c r="D22" s="21">
        <f t="shared" si="3"/>
        <v>0</v>
      </c>
    </row>
    <row r="23" spans="1:4" x14ac:dyDescent="0.2">
      <c r="A23" s="23" t="s">
        <v>7</v>
      </c>
      <c r="B23" s="20"/>
      <c r="C23" s="31"/>
      <c r="D23" s="21"/>
    </row>
    <row r="24" spans="1:4" x14ac:dyDescent="0.2">
      <c r="A24" s="24">
        <f>SUM(C20*2+C21*1+C22*0)/$C$24</f>
        <v>2</v>
      </c>
      <c r="B24" s="30" t="s">
        <v>26</v>
      </c>
      <c r="C24" s="31">
        <f>SUM(C20:C23)</f>
        <v>4</v>
      </c>
      <c r="D24" s="21">
        <f>SUM(D20:D23)</f>
        <v>1</v>
      </c>
    </row>
    <row r="25" spans="1:4" x14ac:dyDescent="0.2">
      <c r="A25" s="26"/>
      <c r="B25" s="27"/>
      <c r="C25" s="43"/>
      <c r="D25" s="28"/>
    </row>
    <row r="26" spans="1:4" x14ac:dyDescent="0.2">
      <c r="A26" s="59" t="s">
        <v>51</v>
      </c>
      <c r="B26" s="20" t="s">
        <v>40</v>
      </c>
      <c r="C26" s="31">
        <f>COUNTIF(Textual!$O$3:$O$297,2)</f>
        <v>4</v>
      </c>
      <c r="D26" s="21">
        <f>C26/$C$30</f>
        <v>1</v>
      </c>
    </row>
    <row r="27" spans="1:4" x14ac:dyDescent="0.2">
      <c r="A27" s="60"/>
      <c r="B27" s="20" t="s">
        <v>41</v>
      </c>
      <c r="C27" s="31">
        <f>COUNTIF(Textual!$O$3:$O$297,1)</f>
        <v>0</v>
      </c>
      <c r="D27" s="21">
        <f>C27/$C$30</f>
        <v>0</v>
      </c>
    </row>
    <row r="28" spans="1:4" x14ac:dyDescent="0.2">
      <c r="A28" s="61"/>
      <c r="B28" s="22" t="s">
        <v>42</v>
      </c>
      <c r="C28" s="31">
        <f>COUNTIF(Textual!$O$3:$O$297,0)</f>
        <v>0</v>
      </c>
      <c r="D28" s="21">
        <f>C28/$C$30</f>
        <v>0</v>
      </c>
    </row>
    <row r="29" spans="1:4" x14ac:dyDescent="0.2">
      <c r="A29" s="23" t="s">
        <v>7</v>
      </c>
      <c r="B29" s="20"/>
      <c r="C29" s="31"/>
      <c r="D29" s="21"/>
    </row>
    <row r="30" spans="1:4" x14ac:dyDescent="0.2">
      <c r="A30" s="24">
        <f>SUM(C26*2+C27*1+C28*0)/$C$30</f>
        <v>2</v>
      </c>
      <c r="B30" s="30" t="s">
        <v>26</v>
      </c>
      <c r="C30" s="31">
        <f>SUM(C26:C29)</f>
        <v>4</v>
      </c>
      <c r="D30" s="21">
        <f>SUM(D26:D29)</f>
        <v>1</v>
      </c>
    </row>
    <row r="31" spans="1:4" x14ac:dyDescent="0.2">
      <c r="A31" s="26"/>
      <c r="B31" s="27"/>
      <c r="C31" s="31"/>
      <c r="D31" s="21"/>
    </row>
    <row r="32" spans="1:4" x14ac:dyDescent="0.2">
      <c r="A32" s="59" t="s">
        <v>62</v>
      </c>
      <c r="B32" s="20" t="s">
        <v>40</v>
      </c>
      <c r="C32" s="31">
        <f>COUNTIF(Textual!$Q$3:$Q$297,2)</f>
        <v>4</v>
      </c>
      <c r="D32" s="21">
        <f>C32/$C$42</f>
        <v>1</v>
      </c>
    </row>
    <row r="33" spans="1:4" x14ac:dyDescent="0.2">
      <c r="A33" s="60"/>
      <c r="B33" s="20" t="s">
        <v>41</v>
      </c>
      <c r="C33" s="31">
        <f>COUNTIF(Textual!$Q$3:$Q$297,1)</f>
        <v>0</v>
      </c>
      <c r="D33" s="21">
        <f>C33/$C$42</f>
        <v>0</v>
      </c>
    </row>
    <row r="34" spans="1:4" x14ac:dyDescent="0.2">
      <c r="A34" s="61"/>
      <c r="B34" s="22" t="s">
        <v>42</v>
      </c>
      <c r="C34" s="31">
        <f>COUNTIF(Textual!$Q$3:$Q$297,0)</f>
        <v>0</v>
      </c>
      <c r="D34" s="21">
        <f>C34/$C$42</f>
        <v>0</v>
      </c>
    </row>
    <row r="35" spans="1:4" x14ac:dyDescent="0.2">
      <c r="A35" s="23" t="s">
        <v>7</v>
      </c>
      <c r="B35" s="20"/>
      <c r="C35" s="31"/>
      <c r="D35" s="21"/>
    </row>
    <row r="36" spans="1:4" x14ac:dyDescent="0.2">
      <c r="A36" s="24">
        <f>SUM(C32*2+C33*1+C34*0)/$C$36</f>
        <v>2</v>
      </c>
      <c r="B36" s="30" t="s">
        <v>26</v>
      </c>
      <c r="C36" s="31">
        <f>SUM(C32:C35)</f>
        <v>4</v>
      </c>
      <c r="D36" s="21">
        <f>SUM(D32:D35)</f>
        <v>1</v>
      </c>
    </row>
    <row r="37" spans="1:4" x14ac:dyDescent="0.2">
      <c r="A37" s="26"/>
      <c r="B37" s="27"/>
      <c r="C37" s="43"/>
      <c r="D37" s="28"/>
    </row>
    <row r="38" spans="1:4" x14ac:dyDescent="0.2">
      <c r="A38" s="59" t="s">
        <v>63</v>
      </c>
      <c r="B38" s="20" t="s">
        <v>40</v>
      </c>
      <c r="C38" s="31">
        <f>COUNTIF(Textual!$S$3:$S$297,2)</f>
        <v>4</v>
      </c>
      <c r="D38" s="21">
        <f>C38/$C$42</f>
        <v>1</v>
      </c>
    </row>
    <row r="39" spans="1:4" x14ac:dyDescent="0.2">
      <c r="A39" s="60"/>
      <c r="B39" s="20" t="s">
        <v>41</v>
      </c>
      <c r="C39" s="31">
        <f>COUNTIF(Textual!$S$3:$S$297,1)</f>
        <v>0</v>
      </c>
      <c r="D39" s="21">
        <f>C39/$C$42</f>
        <v>0</v>
      </c>
    </row>
    <row r="40" spans="1:4" x14ac:dyDescent="0.2">
      <c r="A40" s="61"/>
      <c r="B40" s="22" t="s">
        <v>42</v>
      </c>
      <c r="C40" s="31">
        <f>COUNTIF(Textual!$S$3:$S$297,0)</f>
        <v>0</v>
      </c>
      <c r="D40" s="21">
        <f>C40/$C$42</f>
        <v>0</v>
      </c>
    </row>
    <row r="41" spans="1:4" x14ac:dyDescent="0.2">
      <c r="A41" s="23" t="s">
        <v>7</v>
      </c>
      <c r="B41" s="20"/>
      <c r="C41" s="31"/>
      <c r="D41" s="21"/>
    </row>
    <row r="42" spans="1:4" x14ac:dyDescent="0.2">
      <c r="A42" s="24">
        <f>SUM(C38*2+C39*1+C40*0)/$C$42</f>
        <v>2</v>
      </c>
      <c r="B42" s="30" t="s">
        <v>26</v>
      </c>
      <c r="C42" s="31">
        <f>SUM(C38:C41)</f>
        <v>4</v>
      </c>
      <c r="D42" s="21">
        <f>SUM(D38:D41)</f>
        <v>1</v>
      </c>
    </row>
    <row r="43" spans="1:4" x14ac:dyDescent="0.2">
      <c r="A43" s="26"/>
      <c r="B43" s="27"/>
      <c r="C43" s="43"/>
      <c r="D43" s="28"/>
    </row>
    <row r="44" spans="1:4" x14ac:dyDescent="0.2">
      <c r="A44" s="59" t="s">
        <v>54</v>
      </c>
      <c r="B44" s="20" t="s">
        <v>40</v>
      </c>
      <c r="C44" s="31">
        <f>COUNTIF(Textual!$U$3:$U$297,2)</f>
        <v>4</v>
      </c>
      <c r="D44" s="21">
        <f>C44/$C$48</f>
        <v>1</v>
      </c>
    </row>
    <row r="45" spans="1:4" x14ac:dyDescent="0.2">
      <c r="A45" s="60"/>
      <c r="B45" s="20" t="s">
        <v>41</v>
      </c>
      <c r="C45" s="31">
        <f>COUNTIF(Textual!$U$3:$U$297,1)</f>
        <v>0</v>
      </c>
      <c r="D45" s="21">
        <f t="shared" ref="D45:D46" si="4">C45/$C$48</f>
        <v>0</v>
      </c>
    </row>
    <row r="46" spans="1:4" x14ac:dyDescent="0.2">
      <c r="A46" s="61"/>
      <c r="B46" s="22" t="s">
        <v>42</v>
      </c>
      <c r="C46" s="31">
        <f>COUNTIF(Textual!$U$3:$U$297,0)</f>
        <v>0</v>
      </c>
      <c r="D46" s="21">
        <f t="shared" si="4"/>
        <v>0</v>
      </c>
    </row>
    <row r="47" spans="1:4" x14ac:dyDescent="0.2">
      <c r="A47" s="23" t="s">
        <v>7</v>
      </c>
      <c r="B47" s="20"/>
      <c r="C47" s="31"/>
      <c r="D47" s="21"/>
    </row>
    <row r="48" spans="1:4" x14ac:dyDescent="0.2">
      <c r="A48" s="24">
        <f>SUM(C44*2+C45*1+C46*0)/$C$48</f>
        <v>2</v>
      </c>
      <c r="B48" s="30" t="s">
        <v>26</v>
      </c>
      <c r="C48" s="31">
        <f>SUM(C44:C47)</f>
        <v>4</v>
      </c>
      <c r="D48" s="21">
        <f>SUM(D44:D47)</f>
        <v>1</v>
      </c>
    </row>
    <row r="49" spans="1:4" x14ac:dyDescent="0.2">
      <c r="A49" s="26"/>
      <c r="B49" s="27"/>
      <c r="C49" s="43"/>
      <c r="D49" s="28"/>
    </row>
    <row r="50" spans="1:4" x14ac:dyDescent="0.2">
      <c r="A50" s="55" t="s">
        <v>27</v>
      </c>
      <c r="B50" s="56"/>
      <c r="C50" s="53">
        <f>AVERAGE(A48,A42,A30,A24,A18,A12,A6)</f>
        <v>2</v>
      </c>
      <c r="D50" s="54"/>
    </row>
    <row r="51" spans="1:4" x14ac:dyDescent="0.2">
      <c r="A51" s="57" t="s">
        <v>34</v>
      </c>
      <c r="B51" s="58"/>
      <c r="C51" s="42" t="s">
        <v>24</v>
      </c>
      <c r="D51" s="18" t="s">
        <v>25</v>
      </c>
    </row>
    <row r="52" spans="1:4" x14ac:dyDescent="0.2">
      <c r="A52" s="59" t="s">
        <v>55</v>
      </c>
      <c r="B52" s="20" t="s">
        <v>40</v>
      </c>
      <c r="C52" s="31">
        <f>COUNTIF(Textual!$W$3:$W$297,2)</f>
        <v>4</v>
      </c>
      <c r="D52" s="21">
        <f>C52/$C$56</f>
        <v>1</v>
      </c>
    </row>
    <row r="53" spans="1:4" x14ac:dyDescent="0.2">
      <c r="A53" s="60"/>
      <c r="B53" s="20" t="s">
        <v>41</v>
      </c>
      <c r="C53" s="31">
        <f>COUNTIF(Textual!$W$3:$W$297,1)</f>
        <v>0</v>
      </c>
      <c r="D53" s="21">
        <f t="shared" ref="D53:D54" si="5">C53/$C$56</f>
        <v>0</v>
      </c>
    </row>
    <row r="54" spans="1:4" x14ac:dyDescent="0.2">
      <c r="A54" s="61"/>
      <c r="B54" s="22" t="s">
        <v>42</v>
      </c>
      <c r="C54" s="31">
        <f>COUNTIF(Textual!$W$3:$W$297,0)</f>
        <v>0</v>
      </c>
      <c r="D54" s="21">
        <f t="shared" si="5"/>
        <v>0</v>
      </c>
    </row>
    <row r="55" spans="1:4" x14ac:dyDescent="0.2">
      <c r="A55" s="23" t="s">
        <v>7</v>
      </c>
      <c r="B55" s="20"/>
      <c r="C55" s="31"/>
      <c r="D55" s="21"/>
    </row>
    <row r="56" spans="1:4" x14ac:dyDescent="0.2">
      <c r="A56" s="24">
        <f>SUM(C52*2+C53*1+C54*0)/$C$56</f>
        <v>2</v>
      </c>
      <c r="B56" s="30" t="s">
        <v>26</v>
      </c>
      <c r="C56" s="31">
        <f>SUM(C52:C55)</f>
        <v>4</v>
      </c>
      <c r="D56" s="21">
        <f>SUM(D52:D55)</f>
        <v>1</v>
      </c>
    </row>
    <row r="57" spans="1:4" x14ac:dyDescent="0.2">
      <c r="A57" s="26"/>
      <c r="B57" s="27"/>
      <c r="C57" s="43"/>
      <c r="D57" s="28"/>
    </row>
    <row r="58" spans="1:4" x14ac:dyDescent="0.2">
      <c r="A58" s="59" t="s">
        <v>64</v>
      </c>
      <c r="B58" s="20" t="s">
        <v>40</v>
      </c>
      <c r="C58" s="31">
        <f>COUNTIF(Textual!$Y$3:$Y$297,2)</f>
        <v>4</v>
      </c>
      <c r="D58" s="21">
        <f>C58/$C$62</f>
        <v>1</v>
      </c>
    </row>
    <row r="59" spans="1:4" x14ac:dyDescent="0.2">
      <c r="A59" s="60"/>
      <c r="B59" s="20" t="s">
        <v>41</v>
      </c>
      <c r="C59" s="31">
        <f>COUNTIF(Textual!$Y$3:$Y$297,1)</f>
        <v>0</v>
      </c>
      <c r="D59" s="21">
        <f t="shared" ref="D59:D60" si="6">C59/$C$62</f>
        <v>0</v>
      </c>
    </row>
    <row r="60" spans="1:4" x14ac:dyDescent="0.2">
      <c r="A60" s="61"/>
      <c r="B60" s="22" t="s">
        <v>42</v>
      </c>
      <c r="C60" s="31">
        <f>COUNTIF(Textual!$Y$3:$Y$297,0)</f>
        <v>0</v>
      </c>
      <c r="D60" s="21">
        <f t="shared" si="6"/>
        <v>0</v>
      </c>
    </row>
    <row r="61" spans="1:4" x14ac:dyDescent="0.2">
      <c r="A61" s="23" t="s">
        <v>7</v>
      </c>
      <c r="B61" s="20"/>
      <c r="C61" s="31"/>
      <c r="D61" s="21"/>
    </row>
    <row r="62" spans="1:4" x14ac:dyDescent="0.2">
      <c r="A62" s="24">
        <f>SUM(C58*2+C59*1+C60*0)/$C$62</f>
        <v>2</v>
      </c>
      <c r="B62" s="30" t="s">
        <v>26</v>
      </c>
      <c r="C62" s="31">
        <f>SUM(C58:C61)</f>
        <v>4</v>
      </c>
      <c r="D62" s="21">
        <f>SUM(D58:D61)</f>
        <v>1</v>
      </c>
    </row>
    <row r="63" spans="1:4" x14ac:dyDescent="0.2">
      <c r="A63" s="26"/>
      <c r="B63" s="27"/>
      <c r="C63" s="43"/>
      <c r="D63" s="28"/>
    </row>
    <row r="64" spans="1:4" x14ac:dyDescent="0.2">
      <c r="A64" s="55" t="s">
        <v>45</v>
      </c>
      <c r="B64" s="56"/>
      <c r="C64" s="53">
        <f>AVERAGE(A62,A56)</f>
        <v>2</v>
      </c>
      <c r="D64" s="54"/>
    </row>
    <row r="65" spans="1:4" x14ac:dyDescent="0.2">
      <c r="A65" s="26"/>
      <c r="B65" s="27"/>
      <c r="C65" s="43"/>
      <c r="D65" s="28"/>
    </row>
    <row r="66" spans="1:4" x14ac:dyDescent="0.2">
      <c r="A66" s="26"/>
      <c r="B66" s="27"/>
      <c r="C66" s="43"/>
      <c r="D66" s="28"/>
    </row>
    <row r="67" spans="1:4" x14ac:dyDescent="0.2">
      <c r="A67" s="57" t="s">
        <v>31</v>
      </c>
      <c r="B67" s="58"/>
      <c r="C67" s="42" t="s">
        <v>24</v>
      </c>
      <c r="D67" s="18" t="s">
        <v>25</v>
      </c>
    </row>
    <row r="68" spans="1:4" x14ac:dyDescent="0.2">
      <c r="A68" s="59" t="s">
        <v>57</v>
      </c>
      <c r="B68" s="20" t="s">
        <v>40</v>
      </c>
      <c r="C68" s="31">
        <f>COUNTIF(Textual!$AA$3:$AA$297,2)</f>
        <v>4</v>
      </c>
      <c r="D68" s="21">
        <f>C68/$C$72</f>
        <v>1</v>
      </c>
    </row>
    <row r="69" spans="1:4" x14ac:dyDescent="0.2">
      <c r="A69" s="60"/>
      <c r="B69" s="20" t="s">
        <v>41</v>
      </c>
      <c r="C69" s="31">
        <f>COUNTIF(Textual!$AA$3:$AA$297,1)</f>
        <v>0</v>
      </c>
      <c r="D69" s="21">
        <f>C69/$C$72</f>
        <v>0</v>
      </c>
    </row>
    <row r="70" spans="1:4" x14ac:dyDescent="0.2">
      <c r="A70" s="61"/>
      <c r="B70" s="22" t="s">
        <v>42</v>
      </c>
      <c r="C70" s="31">
        <f>COUNTIF(Textual!$AA$3:$AA$297,0)</f>
        <v>0</v>
      </c>
      <c r="D70" s="21">
        <f>C70/$C$72</f>
        <v>0</v>
      </c>
    </row>
    <row r="71" spans="1:4" x14ac:dyDescent="0.2">
      <c r="A71" s="23" t="s">
        <v>7</v>
      </c>
      <c r="B71" s="20"/>
      <c r="C71" s="31"/>
      <c r="D71" s="21"/>
    </row>
    <row r="72" spans="1:4" x14ac:dyDescent="0.2">
      <c r="A72" s="24">
        <f>SUM(C68*2+C69*1+C70*0)/$C$72</f>
        <v>2</v>
      </c>
      <c r="B72" s="30" t="s">
        <v>26</v>
      </c>
      <c r="C72" s="31">
        <f>SUM(C68:C71)</f>
        <v>4</v>
      </c>
      <c r="D72" s="21">
        <f>SUM(D68:D71)</f>
        <v>1</v>
      </c>
    </row>
    <row r="73" spans="1:4" x14ac:dyDescent="0.2">
      <c r="A73" s="26"/>
      <c r="B73" s="27"/>
      <c r="C73" s="43"/>
      <c r="D73" s="28"/>
    </row>
    <row r="74" spans="1:4" x14ac:dyDescent="0.2">
      <c r="A74" s="55" t="s">
        <v>28</v>
      </c>
      <c r="B74" s="56"/>
      <c r="C74" s="53">
        <f>AVERAGE(A72)</f>
        <v>2</v>
      </c>
      <c r="D74" s="54"/>
    </row>
    <row r="75" spans="1:4" x14ac:dyDescent="0.2">
      <c r="A75" s="26"/>
      <c r="B75" s="27"/>
      <c r="C75" s="43"/>
      <c r="D75" s="28"/>
    </row>
    <row r="76" spans="1:4" x14ac:dyDescent="0.2">
      <c r="A76" s="57" t="s">
        <v>39</v>
      </c>
      <c r="B76" s="58"/>
      <c r="C76" s="42" t="s">
        <v>24</v>
      </c>
      <c r="D76" s="18" t="s">
        <v>25</v>
      </c>
    </row>
    <row r="77" spans="1:4" x14ac:dyDescent="0.2">
      <c r="A77" s="59" t="s">
        <v>58</v>
      </c>
      <c r="B77" s="20" t="s">
        <v>40</v>
      </c>
      <c r="C77" s="31">
        <f>COUNTIF(Textual!$AC$3:$AC$297,2)</f>
        <v>4</v>
      </c>
      <c r="D77" s="21">
        <f>C77/$C$81</f>
        <v>1</v>
      </c>
    </row>
    <row r="78" spans="1:4" x14ac:dyDescent="0.2">
      <c r="A78" s="60"/>
      <c r="B78" s="20" t="s">
        <v>41</v>
      </c>
      <c r="C78" s="31">
        <f>COUNTIF(Textual!$AC$3:$AC$297,1)</f>
        <v>0</v>
      </c>
      <c r="D78" s="21">
        <f>C78/$C$81</f>
        <v>0</v>
      </c>
    </row>
    <row r="79" spans="1:4" x14ac:dyDescent="0.2">
      <c r="A79" s="61"/>
      <c r="B79" s="22" t="s">
        <v>42</v>
      </c>
      <c r="C79" s="31">
        <f>COUNTIF(Textual!$AC$3:$AC$297,0)</f>
        <v>0</v>
      </c>
      <c r="D79" s="21">
        <f>C79/$C$81</f>
        <v>0</v>
      </c>
    </row>
    <row r="80" spans="1:4" x14ac:dyDescent="0.2">
      <c r="A80" s="23" t="s">
        <v>7</v>
      </c>
      <c r="B80" s="20"/>
      <c r="C80" s="31"/>
      <c r="D80" s="21"/>
    </row>
    <row r="81" spans="1:4" x14ac:dyDescent="0.2">
      <c r="A81" s="24">
        <f>SUM(C77*2+C78*1+C79*0)/$C$81</f>
        <v>2</v>
      </c>
      <c r="B81" s="30" t="s">
        <v>26</v>
      </c>
      <c r="C81" s="31">
        <f>SUM(C77:C80)</f>
        <v>4</v>
      </c>
      <c r="D81" s="21">
        <f>SUM(D77:D80)</f>
        <v>1</v>
      </c>
    </row>
    <row r="82" spans="1:4" x14ac:dyDescent="0.2">
      <c r="A82" s="26"/>
      <c r="B82" s="27"/>
      <c r="C82" s="43"/>
      <c r="D82" s="28"/>
    </row>
    <row r="83" spans="1:4" x14ac:dyDescent="0.2">
      <c r="A83" s="59" t="s">
        <v>65</v>
      </c>
      <c r="B83" s="20" t="s">
        <v>40</v>
      </c>
      <c r="C83" s="31">
        <f>COUNTIF(Textual!$AE$3:$AE$297,2)</f>
        <v>4</v>
      </c>
      <c r="D83" s="21">
        <f>C83/$C$87</f>
        <v>1</v>
      </c>
    </row>
    <row r="84" spans="1:4" x14ac:dyDescent="0.2">
      <c r="A84" s="60"/>
      <c r="B84" s="20" t="s">
        <v>41</v>
      </c>
      <c r="C84" s="31">
        <f>COUNTIF(Textual!$AE$3:$AE$297,1)</f>
        <v>0</v>
      </c>
      <c r="D84" s="21">
        <f>C84/$C$87</f>
        <v>0</v>
      </c>
    </row>
    <row r="85" spans="1:4" x14ac:dyDescent="0.2">
      <c r="A85" s="61"/>
      <c r="B85" s="22" t="s">
        <v>42</v>
      </c>
      <c r="C85" s="31">
        <f>COUNTIF(Textual!$AE$3:$AE$297,0)</f>
        <v>0</v>
      </c>
      <c r="D85" s="21">
        <f>C85/$C$87</f>
        <v>0</v>
      </c>
    </row>
    <row r="86" spans="1:4" x14ac:dyDescent="0.2">
      <c r="A86" s="23" t="s">
        <v>7</v>
      </c>
      <c r="B86" s="20"/>
      <c r="C86" s="31"/>
      <c r="D86" s="21"/>
    </row>
    <row r="87" spans="1:4" x14ac:dyDescent="0.2">
      <c r="A87" s="24">
        <f>SUM(C83*2+C84*1+C85*0)/$C$87</f>
        <v>2</v>
      </c>
      <c r="B87" s="30" t="s">
        <v>26</v>
      </c>
      <c r="C87" s="31">
        <f>SUM(C83:C86)</f>
        <v>4</v>
      </c>
      <c r="D87" s="21">
        <f>SUM(D83:D86)</f>
        <v>1</v>
      </c>
    </row>
    <row r="88" spans="1:4" x14ac:dyDescent="0.2">
      <c r="A88" s="26"/>
      <c r="B88" s="27"/>
      <c r="C88" s="43"/>
      <c r="D88" s="28"/>
    </row>
    <row r="89" spans="1:4" x14ac:dyDescent="0.2">
      <c r="A89" s="55" t="s">
        <v>29</v>
      </c>
      <c r="B89" s="56"/>
      <c r="C89" s="53">
        <f>AVERAGE(A87,A81)</f>
        <v>2</v>
      </c>
      <c r="D89" s="54"/>
    </row>
    <row r="90" spans="1:4" x14ac:dyDescent="0.2">
      <c r="A90" s="26"/>
      <c r="B90" s="27"/>
      <c r="C90" s="43"/>
      <c r="D90" s="28"/>
    </row>
    <row r="91" spans="1:4" x14ac:dyDescent="0.2">
      <c r="A91" s="51" t="s">
        <v>69</v>
      </c>
      <c r="B91" s="52"/>
      <c r="C91" s="53">
        <f>SUM(A87,A81,A72,A62,A56,A48,A42,A36,A30,A24,A18,A12,A6)</f>
        <v>26</v>
      </c>
      <c r="D91" s="64"/>
    </row>
    <row r="92" spans="1:4" x14ac:dyDescent="0.2">
      <c r="A92" s="32" t="s">
        <v>9</v>
      </c>
      <c r="B92" s="27"/>
      <c r="C92" s="43"/>
      <c r="D92" s="28"/>
    </row>
    <row r="93" spans="1:4" ht="27" customHeight="1" x14ac:dyDescent="0.2">
      <c r="A93" s="70" t="s">
        <v>0</v>
      </c>
      <c r="B93" s="71"/>
      <c r="C93" s="44" t="s">
        <v>24</v>
      </c>
      <c r="D93" s="18" t="s">
        <v>25</v>
      </c>
    </row>
    <row r="94" spans="1:4" x14ac:dyDescent="0.2">
      <c r="A94" s="62" t="s">
        <v>70</v>
      </c>
      <c r="B94" s="63"/>
      <c r="C94" s="31">
        <f>COUNTIF(Numerical!$Y$3:$Y$26,"Successful in all settings.")</f>
        <v>4</v>
      </c>
      <c r="D94" s="21">
        <f>C94/$C$98</f>
        <v>1</v>
      </c>
    </row>
    <row r="95" spans="1:4" x14ac:dyDescent="0.2">
      <c r="A95" s="72" t="s">
        <v>81</v>
      </c>
      <c r="B95" s="73"/>
      <c r="C95" s="31">
        <f>COUNTIF(Numerical!$Y$3:$Y$26,"Successful in most settings.")</f>
        <v>0</v>
      </c>
      <c r="D95" s="21">
        <f>C95/$C$98</f>
        <v>0</v>
      </c>
    </row>
    <row r="96" spans="1:4" x14ac:dyDescent="0.2">
      <c r="A96" s="67" t="s">
        <v>71</v>
      </c>
      <c r="B96" s="66"/>
      <c r="C96" s="31">
        <f>COUNTIF(Numerical!$Y$3:$Y$26,"Success doubtful in many educational settings.")</f>
        <v>0</v>
      </c>
      <c r="D96" s="21">
        <f>C96/$C$98</f>
        <v>0</v>
      </c>
    </row>
    <row r="97" spans="1:4" x14ac:dyDescent="0.2">
      <c r="A97" s="67" t="s">
        <v>72</v>
      </c>
      <c r="B97" s="56"/>
      <c r="C97" s="31">
        <f>COUNTIF(Numerical!$Y$3:$Y$26,"Success doubtful in any setting.")</f>
        <v>0</v>
      </c>
      <c r="D97" s="21">
        <f>C97/$C$98</f>
        <v>0</v>
      </c>
    </row>
    <row r="98" spans="1:4" x14ac:dyDescent="0.2">
      <c r="A98" s="26"/>
      <c r="B98" s="34" t="s">
        <v>26</v>
      </c>
      <c r="C98" s="31">
        <f>SUM(C94:C97)</f>
        <v>4</v>
      </c>
      <c r="D98" s="21">
        <f>SUM(D94:D97)</f>
        <v>1</v>
      </c>
    </row>
    <row r="99" spans="1:4" x14ac:dyDescent="0.2">
      <c r="A99" s="26"/>
      <c r="B99" s="35" t="s">
        <v>7</v>
      </c>
      <c r="C99" s="53">
        <f>SUM(C94*4+C95*3+C96*2+C97*1)/C98</f>
        <v>4</v>
      </c>
      <c r="D99" s="54"/>
    </row>
    <row r="100" spans="1:4" x14ac:dyDescent="0.2">
      <c r="A100" s="26"/>
      <c r="B100" s="36"/>
      <c r="C100" s="45"/>
      <c r="D100" s="37"/>
    </row>
    <row r="101" spans="1:4" x14ac:dyDescent="0.2">
      <c r="A101" s="70" t="s">
        <v>1</v>
      </c>
      <c r="B101" s="71"/>
      <c r="C101" s="46" t="s">
        <v>24</v>
      </c>
      <c r="D101" s="33" t="s">
        <v>25</v>
      </c>
    </row>
    <row r="102" spans="1:4" x14ac:dyDescent="0.2">
      <c r="A102" s="67" t="s">
        <v>73</v>
      </c>
      <c r="B102" s="66"/>
      <c r="C102" s="31">
        <f>COUNTIF(Numerical!$Z$3:$Z$26,"Recommend without reservation.")</f>
        <v>4</v>
      </c>
      <c r="D102" s="21">
        <f>C102/$C$106</f>
        <v>1</v>
      </c>
    </row>
    <row r="103" spans="1:4" x14ac:dyDescent="0.2">
      <c r="A103" s="67" t="s">
        <v>74</v>
      </c>
      <c r="B103" s="66"/>
      <c r="C103" s="31">
        <f>COUNTIF(Numerical!$Z$3:$Z$26,"Would recommend with minor reservations.")</f>
        <v>0</v>
      </c>
      <c r="D103" s="21">
        <f>C103/$C$106</f>
        <v>0</v>
      </c>
    </row>
    <row r="104" spans="1:4" x14ac:dyDescent="0.2">
      <c r="A104" s="67" t="s">
        <v>75</v>
      </c>
      <c r="B104" s="66"/>
      <c r="C104" s="31">
        <f>COUNTIF(Numerical!$Z$3:$Z$26,"Recommendations limited with major reservations.")</f>
        <v>0</v>
      </c>
      <c r="D104" s="21">
        <f>C104/$C$106</f>
        <v>0</v>
      </c>
    </row>
    <row r="105" spans="1:4" x14ac:dyDescent="0.2">
      <c r="A105" s="67" t="s">
        <v>76</v>
      </c>
      <c r="B105" s="66"/>
      <c r="C105" s="31">
        <f>COUNTIF(Numerical!$Z$3:$Z$26,"Unable to recommend in any setting. Further preparation necessary for certification.")</f>
        <v>0</v>
      </c>
      <c r="D105" s="21">
        <f>C105/$C$106</f>
        <v>0</v>
      </c>
    </row>
    <row r="106" spans="1:4" x14ac:dyDescent="0.2">
      <c r="A106" s="26"/>
      <c r="B106" s="25" t="s">
        <v>26</v>
      </c>
      <c r="C106" s="31">
        <f>SUM(C102:C105)</f>
        <v>4</v>
      </c>
      <c r="D106" s="21">
        <f>SUM(D102:D105)</f>
        <v>1</v>
      </c>
    </row>
    <row r="107" spans="1:4" x14ac:dyDescent="0.2">
      <c r="A107" s="26"/>
      <c r="B107" s="35" t="s">
        <v>7</v>
      </c>
      <c r="C107" s="53">
        <f>SUM(C102*4+C103*3+C104*2+C105*1)/C106</f>
        <v>4</v>
      </c>
      <c r="D107" s="54"/>
    </row>
    <row r="108" spans="1:4" x14ac:dyDescent="0.2">
      <c r="A108" s="26"/>
      <c r="B108" s="27"/>
      <c r="C108" s="43"/>
      <c r="D108" s="28"/>
    </row>
    <row r="109" spans="1:4" x14ac:dyDescent="0.2">
      <c r="A109" s="32" t="s">
        <v>9</v>
      </c>
      <c r="B109" s="27"/>
      <c r="C109" s="43"/>
      <c r="D109" s="28"/>
    </row>
    <row r="110" spans="1:4" ht="27" customHeight="1" x14ac:dyDescent="0.2">
      <c r="A110" s="68" t="s">
        <v>2</v>
      </c>
      <c r="B110" s="69"/>
      <c r="C110" s="46" t="s">
        <v>24</v>
      </c>
      <c r="D110" s="33" t="s">
        <v>25</v>
      </c>
    </row>
    <row r="111" spans="1:4" ht="42" customHeight="1" x14ac:dyDescent="0.2">
      <c r="A111" s="65" t="s">
        <v>77</v>
      </c>
      <c r="B111" s="66"/>
      <c r="C111" s="31">
        <f>COUNTIF(Numerical!$AA$3:$AA$26,"Target")</f>
        <v>4</v>
      </c>
      <c r="D111" s="21">
        <f>C111/$C$114</f>
        <v>1</v>
      </c>
    </row>
    <row r="112" spans="1:4" ht="42" customHeight="1" x14ac:dyDescent="0.2">
      <c r="A112" s="65" t="s">
        <v>78</v>
      </c>
      <c r="B112" s="66"/>
      <c r="C112" s="31">
        <f>COUNTIF(Numerical!$AA$3:$AA$26,"Acceptable")</f>
        <v>0</v>
      </c>
      <c r="D112" s="21">
        <f>C112/$C$114</f>
        <v>0</v>
      </c>
    </row>
    <row r="113" spans="1:4" ht="42" customHeight="1" x14ac:dyDescent="0.2">
      <c r="A113" s="65" t="s">
        <v>79</v>
      </c>
      <c r="B113" s="66"/>
      <c r="C113" s="31">
        <f>COUNTIF(Numerical!$AA$3:$AA$26,"Unacceptable")</f>
        <v>0</v>
      </c>
      <c r="D113" s="21">
        <f>C113/$C$114</f>
        <v>0</v>
      </c>
    </row>
    <row r="114" spans="1:4" x14ac:dyDescent="0.2">
      <c r="A114" s="26"/>
      <c r="B114" s="34" t="s">
        <v>26</v>
      </c>
      <c r="C114" s="31">
        <f>SUM(C111:C113)</f>
        <v>4</v>
      </c>
      <c r="D114" s="21">
        <f>SUM(D111:D113)</f>
        <v>1</v>
      </c>
    </row>
    <row r="115" spans="1:4" x14ac:dyDescent="0.2">
      <c r="B115" s="35" t="s">
        <v>7</v>
      </c>
      <c r="C115" s="53">
        <f>SUM(C111*3+C112*2+C113*1)/C114</f>
        <v>3</v>
      </c>
      <c r="D115" s="54"/>
    </row>
  </sheetData>
  <sheetProtection sheet="1" objects="1" scenarios="1"/>
  <mergeCells count="43">
    <mergeCell ref="A26:A28"/>
    <mergeCell ref="A38:A40"/>
    <mergeCell ref="A44:A46"/>
    <mergeCell ref="A52:A54"/>
    <mergeCell ref="A58:A60"/>
    <mergeCell ref="A32:A34"/>
    <mergeCell ref="A50:B50"/>
    <mergeCell ref="A1:B1"/>
    <mergeCell ref="A2:A4"/>
    <mergeCell ref="A8:A10"/>
    <mergeCell ref="A14:A16"/>
    <mergeCell ref="A20:A22"/>
    <mergeCell ref="A102:B102"/>
    <mergeCell ref="A93:B93"/>
    <mergeCell ref="A89:B89"/>
    <mergeCell ref="A77:A79"/>
    <mergeCell ref="A83:A85"/>
    <mergeCell ref="A95:B95"/>
    <mergeCell ref="A96:B96"/>
    <mergeCell ref="A97:B97"/>
    <mergeCell ref="A101:B101"/>
    <mergeCell ref="A113:B113"/>
    <mergeCell ref="C115:D115"/>
    <mergeCell ref="A103:B103"/>
    <mergeCell ref="A104:B104"/>
    <mergeCell ref="A105:B105"/>
    <mergeCell ref="C107:D107"/>
    <mergeCell ref="A110:B110"/>
    <mergeCell ref="A111:B111"/>
    <mergeCell ref="A112:B112"/>
    <mergeCell ref="C50:D50"/>
    <mergeCell ref="A64:B64"/>
    <mergeCell ref="C64:D64"/>
    <mergeCell ref="A51:B51"/>
    <mergeCell ref="C99:D99"/>
    <mergeCell ref="A68:A70"/>
    <mergeCell ref="A67:B67"/>
    <mergeCell ref="A76:B76"/>
    <mergeCell ref="A74:B74"/>
    <mergeCell ref="C74:D74"/>
    <mergeCell ref="C89:D89"/>
    <mergeCell ref="A94:B94"/>
    <mergeCell ref="C91:D91"/>
  </mergeCells>
  <printOptions horizontalCentered="1" gridLines="1"/>
  <pageMargins left="0.25" right="0.25" top="1.5" bottom="0.75" header="0.5" footer="0.5"/>
  <pageSetup orientation="portrait" r:id="rId1"/>
  <headerFooter alignWithMargins="0">
    <oddHeader xml:space="preserve">&amp;C&amp;"MS Sans Serif,Bold Italic"&amp;10SOUTHWESTERN OK STATE UNIVERSITY&amp;"MS Sans Serif,Bold"
UNIVERSITY SUPERVISOR EVALUATION OF TEACHER CANDIDATE
&amp;"MS Sans Serif,Bold Italic"Special Education&amp;"MS Sans Serif,Regular"
&amp;"MS Sans Serif,Bold"Spring 2022
</oddHeader>
    <oddFooter>&amp;C&amp;"MS Sans Serif,Bold"2 TARGET, 1 ACCEPTABLE, 0 UNACCEPTABLE</oddFooter>
  </headerFooter>
  <rowBreaks count="1" manualBreakCount="1">
    <brk id="9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view="pageLayout" zoomScaleNormal="100" workbookViewId="0">
      <selection activeCell="A95" sqref="A95:B95"/>
    </sheetView>
  </sheetViews>
  <sheetFormatPr defaultColWidth="10.6640625" defaultRowHeight="10.5" x14ac:dyDescent="0.15"/>
  <cols>
    <col min="1" max="1" width="7.5" style="5" bestFit="1" customWidth="1"/>
    <col min="2" max="10" width="5.6640625" style="5" bestFit="1" customWidth="1"/>
    <col min="11" max="11" width="4.1640625" style="5" customWidth="1"/>
    <col min="12" max="12" width="7.83203125" style="5" customWidth="1"/>
    <col min="13" max="13" width="6.5" style="5" customWidth="1"/>
    <col min="14" max="14" width="12.1640625" style="5" customWidth="1"/>
    <col min="15" max="15" width="7.83203125" style="5" customWidth="1"/>
    <col min="16" max="16" width="7.33203125" style="5" customWidth="1"/>
    <col min="17" max="17" width="14" style="5" customWidth="1"/>
    <col min="18" max="18" width="5.6640625" style="5" bestFit="1" customWidth="1"/>
    <col min="19" max="19" width="8.83203125" style="5" customWidth="1"/>
    <col min="20" max="20" width="8.33203125" style="5" customWidth="1"/>
    <col min="21" max="21" width="10.1640625" style="5" customWidth="1"/>
    <col min="22" max="22" width="2.5" style="5" customWidth="1"/>
    <col min="23" max="23" width="12.6640625" style="5" customWidth="1"/>
    <col min="24" max="24" width="3" style="5" customWidth="1"/>
    <col min="25" max="25" width="24.6640625" style="8" customWidth="1"/>
    <col min="26" max="26" width="30.5" style="5" customWidth="1"/>
    <col min="27" max="27" width="18.33203125" style="5" customWidth="1"/>
    <col min="28" max="28" width="10.83203125" style="5" customWidth="1"/>
    <col min="29" max="29" width="1.83203125" style="5" customWidth="1"/>
    <col min="30" max="30" width="5.6640625" style="5" bestFit="1" customWidth="1"/>
    <col min="31" max="31" width="7.33203125" style="5" bestFit="1" customWidth="1"/>
    <col min="32" max="220" width="10.6640625" style="5"/>
    <col min="221" max="221" width="3.1640625" style="5" bestFit="1" customWidth="1"/>
    <col min="222" max="222" width="17" style="5" bestFit="1" customWidth="1"/>
    <col min="223" max="223" width="17.6640625" style="5" customWidth="1"/>
    <col min="224" max="224" width="9.83203125" style="5" customWidth="1"/>
    <col min="225" max="225" width="10.83203125" style="5" customWidth="1"/>
    <col min="226" max="226" width="32.5" style="5" bestFit="1" customWidth="1"/>
    <col min="227" max="236" width="16" style="5" customWidth="1"/>
    <col min="237" max="237" width="14.1640625" style="5" bestFit="1" customWidth="1"/>
    <col min="238" max="238" width="13.5" style="5" bestFit="1" customWidth="1"/>
    <col min="239" max="239" width="15.5" style="5" bestFit="1" customWidth="1"/>
    <col min="240" max="240" width="13.5" style="5" bestFit="1" customWidth="1"/>
    <col min="241" max="241" width="14.6640625" style="5" customWidth="1"/>
    <col min="242" max="251" width="16" style="5" customWidth="1"/>
    <col min="252" max="252" width="13.83203125" style="5" customWidth="1"/>
    <col min="253" max="253" width="13.5" style="5" customWidth="1"/>
    <col min="254" max="254" width="12.6640625" style="5" customWidth="1"/>
    <col min="255" max="255" width="15.6640625" style="5" bestFit="1" customWidth="1"/>
    <col min="256" max="256" width="14.1640625" style="5" customWidth="1"/>
    <col min="257" max="257" width="15.83203125" style="5" bestFit="1" customWidth="1"/>
    <col min="258" max="258" width="13.83203125" style="5" bestFit="1" customWidth="1"/>
    <col min="259" max="259" width="12.83203125" style="5" customWidth="1"/>
    <col min="260" max="260" width="16" style="5" customWidth="1"/>
    <col min="261" max="261" width="11.5" style="5" bestFit="1" customWidth="1"/>
    <col min="262" max="262" width="14.83203125" style="5" bestFit="1" customWidth="1"/>
    <col min="263" max="263" width="13.83203125" style="5" bestFit="1" customWidth="1"/>
    <col min="264" max="264" width="13.83203125" style="5" customWidth="1"/>
    <col min="265" max="265" width="13.83203125" style="5" bestFit="1" customWidth="1"/>
    <col min="266" max="266" width="16" style="5" customWidth="1"/>
    <col min="267" max="267" width="13" style="5" customWidth="1"/>
    <col min="268" max="268" width="13.5" style="5" bestFit="1" customWidth="1"/>
    <col min="269" max="269" width="10.6640625" style="5" bestFit="1" customWidth="1"/>
    <col min="270" max="270" width="12" style="5" bestFit="1" customWidth="1"/>
    <col min="271" max="271" width="14.6640625" style="5" bestFit="1" customWidth="1"/>
    <col min="272" max="272" width="15.33203125" style="5" customWidth="1"/>
    <col min="273" max="273" width="12.33203125" style="5" customWidth="1"/>
    <col min="274" max="274" width="8" style="5" bestFit="1" customWidth="1"/>
    <col min="275" max="276" width="13" style="5" bestFit="1" customWidth="1"/>
    <col min="277" max="277" width="8.83203125" style="5" bestFit="1" customWidth="1"/>
    <col min="278" max="278" width="16" style="5" customWidth="1"/>
    <col min="279" max="279" width="11.33203125" style="5" customWidth="1"/>
    <col min="280" max="280" width="13" style="5" bestFit="1" customWidth="1"/>
    <col min="281" max="281" width="14.5" style="5" customWidth="1"/>
    <col min="282" max="282" width="13" style="5" bestFit="1" customWidth="1"/>
    <col min="283" max="283" width="16" style="5" customWidth="1"/>
    <col min="284" max="284" width="11" style="5" bestFit="1" customWidth="1"/>
    <col min="285" max="285" width="12.1640625" style="5" bestFit="1" customWidth="1"/>
    <col min="286" max="286" width="13.6640625" style="5" bestFit="1" customWidth="1"/>
    <col min="287" max="476" width="10.6640625" style="5"/>
    <col min="477" max="477" width="3.1640625" style="5" bestFit="1" customWidth="1"/>
    <col min="478" max="478" width="17" style="5" bestFit="1" customWidth="1"/>
    <col min="479" max="479" width="17.6640625" style="5" customWidth="1"/>
    <col min="480" max="480" width="9.83203125" style="5" customWidth="1"/>
    <col min="481" max="481" width="10.83203125" style="5" customWidth="1"/>
    <col min="482" max="482" width="32.5" style="5" bestFit="1" customWidth="1"/>
    <col min="483" max="492" width="16" style="5" customWidth="1"/>
    <col min="493" max="493" width="14.1640625" style="5" bestFit="1" customWidth="1"/>
    <col min="494" max="494" width="13.5" style="5" bestFit="1" customWidth="1"/>
    <col min="495" max="495" width="15.5" style="5" bestFit="1" customWidth="1"/>
    <col min="496" max="496" width="13.5" style="5" bestFit="1" customWidth="1"/>
    <col min="497" max="497" width="14.6640625" style="5" customWidth="1"/>
    <col min="498" max="507" width="16" style="5" customWidth="1"/>
    <col min="508" max="508" width="13.83203125" style="5" customWidth="1"/>
    <col min="509" max="509" width="13.5" style="5" customWidth="1"/>
    <col min="510" max="510" width="12.6640625" style="5" customWidth="1"/>
    <col min="511" max="511" width="15.6640625" style="5" bestFit="1" customWidth="1"/>
    <col min="512" max="512" width="14.1640625" style="5" customWidth="1"/>
    <col min="513" max="513" width="15.83203125" style="5" bestFit="1" customWidth="1"/>
    <col min="514" max="514" width="13.83203125" style="5" bestFit="1" customWidth="1"/>
    <col min="515" max="515" width="12.83203125" style="5" customWidth="1"/>
    <col min="516" max="516" width="16" style="5" customWidth="1"/>
    <col min="517" max="517" width="11.5" style="5" bestFit="1" customWidth="1"/>
    <col min="518" max="518" width="14.83203125" style="5" bestFit="1" customWidth="1"/>
    <col min="519" max="519" width="13.83203125" style="5" bestFit="1" customWidth="1"/>
    <col min="520" max="520" width="13.83203125" style="5" customWidth="1"/>
    <col min="521" max="521" width="13.83203125" style="5" bestFit="1" customWidth="1"/>
    <col min="522" max="522" width="16" style="5" customWidth="1"/>
    <col min="523" max="523" width="13" style="5" customWidth="1"/>
    <col min="524" max="524" width="13.5" style="5" bestFit="1" customWidth="1"/>
    <col min="525" max="525" width="10.6640625" style="5" bestFit="1" customWidth="1"/>
    <col min="526" max="526" width="12" style="5" bestFit="1" customWidth="1"/>
    <col min="527" max="527" width="14.6640625" style="5" bestFit="1" customWidth="1"/>
    <col min="528" max="528" width="15.33203125" style="5" customWidth="1"/>
    <col min="529" max="529" width="12.33203125" style="5" customWidth="1"/>
    <col min="530" max="530" width="8" style="5" bestFit="1" customWidth="1"/>
    <col min="531" max="532" width="13" style="5" bestFit="1" customWidth="1"/>
    <col min="533" max="533" width="8.83203125" style="5" bestFit="1" customWidth="1"/>
    <col min="534" max="534" width="16" style="5" customWidth="1"/>
    <col min="535" max="535" width="11.33203125" style="5" customWidth="1"/>
    <col min="536" max="536" width="13" style="5" bestFit="1" customWidth="1"/>
    <col min="537" max="537" width="14.5" style="5" customWidth="1"/>
    <col min="538" max="538" width="13" style="5" bestFit="1" customWidth="1"/>
    <col min="539" max="539" width="16" style="5" customWidth="1"/>
    <col min="540" max="540" width="11" style="5" bestFit="1" customWidth="1"/>
    <col min="541" max="541" width="12.1640625" style="5" bestFit="1" customWidth="1"/>
    <col min="542" max="542" width="13.6640625" style="5" bestFit="1" customWidth="1"/>
    <col min="543" max="732" width="10.6640625" style="5"/>
    <col min="733" max="733" width="3.1640625" style="5" bestFit="1" customWidth="1"/>
    <col min="734" max="734" width="17" style="5" bestFit="1" customWidth="1"/>
    <col min="735" max="735" width="17.6640625" style="5" customWidth="1"/>
    <col min="736" max="736" width="9.83203125" style="5" customWidth="1"/>
    <col min="737" max="737" width="10.83203125" style="5" customWidth="1"/>
    <col min="738" max="738" width="32.5" style="5" bestFit="1" customWidth="1"/>
    <col min="739" max="748" width="16" style="5" customWidth="1"/>
    <col min="749" max="749" width="14.1640625" style="5" bestFit="1" customWidth="1"/>
    <col min="750" max="750" width="13.5" style="5" bestFit="1" customWidth="1"/>
    <col min="751" max="751" width="15.5" style="5" bestFit="1" customWidth="1"/>
    <col min="752" max="752" width="13.5" style="5" bestFit="1" customWidth="1"/>
    <col min="753" max="753" width="14.6640625" style="5" customWidth="1"/>
    <col min="754" max="763" width="16" style="5" customWidth="1"/>
    <col min="764" max="764" width="13.83203125" style="5" customWidth="1"/>
    <col min="765" max="765" width="13.5" style="5" customWidth="1"/>
    <col min="766" max="766" width="12.6640625" style="5" customWidth="1"/>
    <col min="767" max="767" width="15.6640625" style="5" bestFit="1" customWidth="1"/>
    <col min="768" max="768" width="14.1640625" style="5" customWidth="1"/>
    <col min="769" max="769" width="15.83203125" style="5" bestFit="1" customWidth="1"/>
    <col min="770" max="770" width="13.83203125" style="5" bestFit="1" customWidth="1"/>
    <col min="771" max="771" width="12.83203125" style="5" customWidth="1"/>
    <col min="772" max="772" width="16" style="5" customWidth="1"/>
    <col min="773" max="773" width="11.5" style="5" bestFit="1" customWidth="1"/>
    <col min="774" max="774" width="14.83203125" style="5" bestFit="1" customWidth="1"/>
    <col min="775" max="775" width="13.83203125" style="5" bestFit="1" customWidth="1"/>
    <col min="776" max="776" width="13.83203125" style="5" customWidth="1"/>
    <col min="777" max="777" width="13.83203125" style="5" bestFit="1" customWidth="1"/>
    <col min="778" max="778" width="16" style="5" customWidth="1"/>
    <col min="779" max="779" width="13" style="5" customWidth="1"/>
    <col min="780" max="780" width="13.5" style="5" bestFit="1" customWidth="1"/>
    <col min="781" max="781" width="10.6640625" style="5" bestFit="1" customWidth="1"/>
    <col min="782" max="782" width="12" style="5" bestFit="1" customWidth="1"/>
    <col min="783" max="783" width="14.6640625" style="5" bestFit="1" customWidth="1"/>
    <col min="784" max="784" width="15.33203125" style="5" customWidth="1"/>
    <col min="785" max="785" width="12.33203125" style="5" customWidth="1"/>
    <col min="786" max="786" width="8" style="5" bestFit="1" customWidth="1"/>
    <col min="787" max="788" width="13" style="5" bestFit="1" customWidth="1"/>
    <col min="789" max="789" width="8.83203125" style="5" bestFit="1" customWidth="1"/>
    <col min="790" max="790" width="16" style="5" customWidth="1"/>
    <col min="791" max="791" width="11.33203125" style="5" customWidth="1"/>
    <col min="792" max="792" width="13" style="5" bestFit="1" customWidth="1"/>
    <col min="793" max="793" width="14.5" style="5" customWidth="1"/>
    <col min="794" max="794" width="13" style="5" bestFit="1" customWidth="1"/>
    <col min="795" max="795" width="16" style="5" customWidth="1"/>
    <col min="796" max="796" width="11" style="5" bestFit="1" customWidth="1"/>
    <col min="797" max="797" width="12.1640625" style="5" bestFit="1" customWidth="1"/>
    <col min="798" max="798" width="13.6640625" style="5" bestFit="1" customWidth="1"/>
    <col min="799" max="988" width="10.6640625" style="5"/>
    <col min="989" max="989" width="3.1640625" style="5" bestFit="1" customWidth="1"/>
    <col min="990" max="990" width="17" style="5" bestFit="1" customWidth="1"/>
    <col min="991" max="991" width="17.6640625" style="5" customWidth="1"/>
    <col min="992" max="992" width="9.83203125" style="5" customWidth="1"/>
    <col min="993" max="993" width="10.83203125" style="5" customWidth="1"/>
    <col min="994" max="994" width="32.5" style="5" bestFit="1" customWidth="1"/>
    <col min="995" max="1004" width="16" style="5" customWidth="1"/>
    <col min="1005" max="1005" width="14.1640625" style="5" bestFit="1" customWidth="1"/>
    <col min="1006" max="1006" width="13.5" style="5" bestFit="1" customWidth="1"/>
    <col min="1007" max="1007" width="15.5" style="5" bestFit="1" customWidth="1"/>
    <col min="1008" max="1008" width="13.5" style="5" bestFit="1" customWidth="1"/>
    <col min="1009" max="1009" width="14.6640625" style="5" customWidth="1"/>
    <col min="1010" max="1019" width="16" style="5" customWidth="1"/>
    <col min="1020" max="1020" width="13.83203125" style="5" customWidth="1"/>
    <col min="1021" max="1021" width="13.5" style="5" customWidth="1"/>
    <col min="1022" max="1022" width="12.6640625" style="5" customWidth="1"/>
    <col min="1023" max="1023" width="15.6640625" style="5" bestFit="1" customWidth="1"/>
    <col min="1024" max="1024" width="14.1640625" style="5" customWidth="1"/>
    <col min="1025" max="1025" width="15.83203125" style="5" bestFit="1" customWidth="1"/>
    <col min="1026" max="1026" width="13.83203125" style="5" bestFit="1" customWidth="1"/>
    <col min="1027" max="1027" width="12.83203125" style="5" customWidth="1"/>
    <col min="1028" max="1028" width="16" style="5" customWidth="1"/>
    <col min="1029" max="1029" width="11.5" style="5" bestFit="1" customWidth="1"/>
    <col min="1030" max="1030" width="14.83203125" style="5" bestFit="1" customWidth="1"/>
    <col min="1031" max="1031" width="13.83203125" style="5" bestFit="1" customWidth="1"/>
    <col min="1032" max="1032" width="13.83203125" style="5" customWidth="1"/>
    <col min="1033" max="1033" width="13.83203125" style="5" bestFit="1" customWidth="1"/>
    <col min="1034" max="1034" width="16" style="5" customWidth="1"/>
    <col min="1035" max="1035" width="13" style="5" customWidth="1"/>
    <col min="1036" max="1036" width="13.5" style="5" bestFit="1" customWidth="1"/>
    <col min="1037" max="1037" width="10.6640625" style="5" bestFit="1" customWidth="1"/>
    <col min="1038" max="1038" width="12" style="5" bestFit="1" customWidth="1"/>
    <col min="1039" max="1039" width="14.6640625" style="5" bestFit="1" customWidth="1"/>
    <col min="1040" max="1040" width="15.33203125" style="5" customWidth="1"/>
    <col min="1041" max="1041" width="12.33203125" style="5" customWidth="1"/>
    <col min="1042" max="1042" width="8" style="5" bestFit="1" customWidth="1"/>
    <col min="1043" max="1044" width="13" style="5" bestFit="1" customWidth="1"/>
    <col min="1045" max="1045" width="8.83203125" style="5" bestFit="1" customWidth="1"/>
    <col min="1046" max="1046" width="16" style="5" customWidth="1"/>
    <col min="1047" max="1047" width="11.33203125" style="5" customWidth="1"/>
    <col min="1048" max="1048" width="13" style="5" bestFit="1" customWidth="1"/>
    <col min="1049" max="1049" width="14.5" style="5" customWidth="1"/>
    <col min="1050" max="1050" width="13" style="5" bestFit="1" customWidth="1"/>
    <col min="1051" max="1051" width="16" style="5" customWidth="1"/>
    <col min="1052" max="1052" width="11" style="5" bestFit="1" customWidth="1"/>
    <col min="1053" max="1053" width="12.1640625" style="5" bestFit="1" customWidth="1"/>
    <col min="1054" max="1054" width="13.6640625" style="5" bestFit="1" customWidth="1"/>
    <col min="1055" max="1244" width="10.6640625" style="5"/>
    <col min="1245" max="1245" width="3.1640625" style="5" bestFit="1" customWidth="1"/>
    <col min="1246" max="1246" width="17" style="5" bestFit="1" customWidth="1"/>
    <col min="1247" max="1247" width="17.6640625" style="5" customWidth="1"/>
    <col min="1248" max="1248" width="9.83203125" style="5" customWidth="1"/>
    <col min="1249" max="1249" width="10.83203125" style="5" customWidth="1"/>
    <col min="1250" max="1250" width="32.5" style="5" bestFit="1" customWidth="1"/>
    <col min="1251" max="1260" width="16" style="5" customWidth="1"/>
    <col min="1261" max="1261" width="14.1640625" style="5" bestFit="1" customWidth="1"/>
    <col min="1262" max="1262" width="13.5" style="5" bestFit="1" customWidth="1"/>
    <col min="1263" max="1263" width="15.5" style="5" bestFit="1" customWidth="1"/>
    <col min="1264" max="1264" width="13.5" style="5" bestFit="1" customWidth="1"/>
    <col min="1265" max="1265" width="14.6640625" style="5" customWidth="1"/>
    <col min="1266" max="1275" width="16" style="5" customWidth="1"/>
    <col min="1276" max="1276" width="13.83203125" style="5" customWidth="1"/>
    <col min="1277" max="1277" width="13.5" style="5" customWidth="1"/>
    <col min="1278" max="1278" width="12.6640625" style="5" customWidth="1"/>
    <col min="1279" max="1279" width="15.6640625" style="5" bestFit="1" customWidth="1"/>
    <col min="1280" max="1280" width="14.1640625" style="5" customWidth="1"/>
    <col min="1281" max="1281" width="15.83203125" style="5" bestFit="1" customWidth="1"/>
    <col min="1282" max="1282" width="13.83203125" style="5" bestFit="1" customWidth="1"/>
    <col min="1283" max="1283" width="12.83203125" style="5" customWidth="1"/>
    <col min="1284" max="1284" width="16" style="5" customWidth="1"/>
    <col min="1285" max="1285" width="11.5" style="5" bestFit="1" customWidth="1"/>
    <col min="1286" max="1286" width="14.83203125" style="5" bestFit="1" customWidth="1"/>
    <col min="1287" max="1287" width="13.83203125" style="5" bestFit="1" customWidth="1"/>
    <col min="1288" max="1288" width="13.83203125" style="5" customWidth="1"/>
    <col min="1289" max="1289" width="13.83203125" style="5" bestFit="1" customWidth="1"/>
    <col min="1290" max="1290" width="16" style="5" customWidth="1"/>
    <col min="1291" max="1291" width="13" style="5" customWidth="1"/>
    <col min="1292" max="1292" width="13.5" style="5" bestFit="1" customWidth="1"/>
    <col min="1293" max="1293" width="10.6640625" style="5" bestFit="1" customWidth="1"/>
    <col min="1294" max="1294" width="12" style="5" bestFit="1" customWidth="1"/>
    <col min="1295" max="1295" width="14.6640625" style="5" bestFit="1" customWidth="1"/>
    <col min="1296" max="1296" width="15.33203125" style="5" customWidth="1"/>
    <col min="1297" max="1297" width="12.33203125" style="5" customWidth="1"/>
    <col min="1298" max="1298" width="8" style="5" bestFit="1" customWidth="1"/>
    <col min="1299" max="1300" width="13" style="5" bestFit="1" customWidth="1"/>
    <col min="1301" max="1301" width="8.83203125" style="5" bestFit="1" customWidth="1"/>
    <col min="1302" max="1302" width="16" style="5" customWidth="1"/>
    <col min="1303" max="1303" width="11.33203125" style="5" customWidth="1"/>
    <col min="1304" max="1304" width="13" style="5" bestFit="1" customWidth="1"/>
    <col min="1305" max="1305" width="14.5" style="5" customWidth="1"/>
    <col min="1306" max="1306" width="13" style="5" bestFit="1" customWidth="1"/>
    <col min="1307" max="1307" width="16" style="5" customWidth="1"/>
    <col min="1308" max="1308" width="11" style="5" bestFit="1" customWidth="1"/>
    <col min="1309" max="1309" width="12.1640625" style="5" bestFit="1" customWidth="1"/>
    <col min="1310" max="1310" width="13.6640625" style="5" bestFit="1" customWidth="1"/>
    <col min="1311" max="1500" width="10.6640625" style="5"/>
    <col min="1501" max="1501" width="3.1640625" style="5" bestFit="1" customWidth="1"/>
    <col min="1502" max="1502" width="17" style="5" bestFit="1" customWidth="1"/>
    <col min="1503" max="1503" width="17.6640625" style="5" customWidth="1"/>
    <col min="1504" max="1504" width="9.83203125" style="5" customWidth="1"/>
    <col min="1505" max="1505" width="10.83203125" style="5" customWidth="1"/>
    <col min="1506" max="1506" width="32.5" style="5" bestFit="1" customWidth="1"/>
    <col min="1507" max="1516" width="16" style="5" customWidth="1"/>
    <col min="1517" max="1517" width="14.1640625" style="5" bestFit="1" customWidth="1"/>
    <col min="1518" max="1518" width="13.5" style="5" bestFit="1" customWidth="1"/>
    <col min="1519" max="1519" width="15.5" style="5" bestFit="1" customWidth="1"/>
    <col min="1520" max="1520" width="13.5" style="5" bestFit="1" customWidth="1"/>
    <col min="1521" max="1521" width="14.6640625" style="5" customWidth="1"/>
    <col min="1522" max="1531" width="16" style="5" customWidth="1"/>
    <col min="1532" max="1532" width="13.83203125" style="5" customWidth="1"/>
    <col min="1533" max="1533" width="13.5" style="5" customWidth="1"/>
    <col min="1534" max="1534" width="12.6640625" style="5" customWidth="1"/>
    <col min="1535" max="1535" width="15.6640625" style="5" bestFit="1" customWidth="1"/>
    <col min="1536" max="1536" width="14.1640625" style="5" customWidth="1"/>
    <col min="1537" max="1537" width="15.83203125" style="5" bestFit="1" customWidth="1"/>
    <col min="1538" max="1538" width="13.83203125" style="5" bestFit="1" customWidth="1"/>
    <col min="1539" max="1539" width="12.83203125" style="5" customWidth="1"/>
    <col min="1540" max="1540" width="16" style="5" customWidth="1"/>
    <col min="1541" max="1541" width="11.5" style="5" bestFit="1" customWidth="1"/>
    <col min="1542" max="1542" width="14.83203125" style="5" bestFit="1" customWidth="1"/>
    <col min="1543" max="1543" width="13.83203125" style="5" bestFit="1" customWidth="1"/>
    <col min="1544" max="1544" width="13.83203125" style="5" customWidth="1"/>
    <col min="1545" max="1545" width="13.83203125" style="5" bestFit="1" customWidth="1"/>
    <col min="1546" max="1546" width="16" style="5" customWidth="1"/>
    <col min="1547" max="1547" width="13" style="5" customWidth="1"/>
    <col min="1548" max="1548" width="13.5" style="5" bestFit="1" customWidth="1"/>
    <col min="1549" max="1549" width="10.6640625" style="5" bestFit="1" customWidth="1"/>
    <col min="1550" max="1550" width="12" style="5" bestFit="1" customWidth="1"/>
    <col min="1551" max="1551" width="14.6640625" style="5" bestFit="1" customWidth="1"/>
    <col min="1552" max="1552" width="15.33203125" style="5" customWidth="1"/>
    <col min="1553" max="1553" width="12.33203125" style="5" customWidth="1"/>
    <col min="1554" max="1554" width="8" style="5" bestFit="1" customWidth="1"/>
    <col min="1555" max="1556" width="13" style="5" bestFit="1" customWidth="1"/>
    <col min="1557" max="1557" width="8.83203125" style="5" bestFit="1" customWidth="1"/>
    <col min="1558" max="1558" width="16" style="5" customWidth="1"/>
    <col min="1559" max="1559" width="11.33203125" style="5" customWidth="1"/>
    <col min="1560" max="1560" width="13" style="5" bestFit="1" customWidth="1"/>
    <col min="1561" max="1561" width="14.5" style="5" customWidth="1"/>
    <col min="1562" max="1562" width="13" style="5" bestFit="1" customWidth="1"/>
    <col min="1563" max="1563" width="16" style="5" customWidth="1"/>
    <col min="1564" max="1564" width="11" style="5" bestFit="1" customWidth="1"/>
    <col min="1565" max="1565" width="12.1640625" style="5" bestFit="1" customWidth="1"/>
    <col min="1566" max="1566" width="13.6640625" style="5" bestFit="1" customWidth="1"/>
    <col min="1567" max="1756" width="10.6640625" style="5"/>
    <col min="1757" max="1757" width="3.1640625" style="5" bestFit="1" customWidth="1"/>
    <col min="1758" max="1758" width="17" style="5" bestFit="1" customWidth="1"/>
    <col min="1759" max="1759" width="17.6640625" style="5" customWidth="1"/>
    <col min="1760" max="1760" width="9.83203125" style="5" customWidth="1"/>
    <col min="1761" max="1761" width="10.83203125" style="5" customWidth="1"/>
    <col min="1762" max="1762" width="32.5" style="5" bestFit="1" customWidth="1"/>
    <col min="1763" max="1772" width="16" style="5" customWidth="1"/>
    <col min="1773" max="1773" width="14.1640625" style="5" bestFit="1" customWidth="1"/>
    <col min="1774" max="1774" width="13.5" style="5" bestFit="1" customWidth="1"/>
    <col min="1775" max="1775" width="15.5" style="5" bestFit="1" customWidth="1"/>
    <col min="1776" max="1776" width="13.5" style="5" bestFit="1" customWidth="1"/>
    <col min="1777" max="1777" width="14.6640625" style="5" customWidth="1"/>
    <col min="1778" max="1787" width="16" style="5" customWidth="1"/>
    <col min="1788" max="1788" width="13.83203125" style="5" customWidth="1"/>
    <col min="1789" max="1789" width="13.5" style="5" customWidth="1"/>
    <col min="1790" max="1790" width="12.6640625" style="5" customWidth="1"/>
    <col min="1791" max="1791" width="15.6640625" style="5" bestFit="1" customWidth="1"/>
    <col min="1792" max="1792" width="14.1640625" style="5" customWidth="1"/>
    <col min="1793" max="1793" width="15.83203125" style="5" bestFit="1" customWidth="1"/>
    <col min="1794" max="1794" width="13.83203125" style="5" bestFit="1" customWidth="1"/>
    <col min="1795" max="1795" width="12.83203125" style="5" customWidth="1"/>
    <col min="1796" max="1796" width="16" style="5" customWidth="1"/>
    <col min="1797" max="1797" width="11.5" style="5" bestFit="1" customWidth="1"/>
    <col min="1798" max="1798" width="14.83203125" style="5" bestFit="1" customWidth="1"/>
    <col min="1799" max="1799" width="13.83203125" style="5" bestFit="1" customWidth="1"/>
    <col min="1800" max="1800" width="13.83203125" style="5" customWidth="1"/>
    <col min="1801" max="1801" width="13.83203125" style="5" bestFit="1" customWidth="1"/>
    <col min="1802" max="1802" width="16" style="5" customWidth="1"/>
    <col min="1803" max="1803" width="13" style="5" customWidth="1"/>
    <col min="1804" max="1804" width="13.5" style="5" bestFit="1" customWidth="1"/>
    <col min="1805" max="1805" width="10.6640625" style="5" bestFit="1" customWidth="1"/>
    <col min="1806" max="1806" width="12" style="5" bestFit="1" customWidth="1"/>
    <col min="1807" max="1807" width="14.6640625" style="5" bestFit="1" customWidth="1"/>
    <col min="1808" max="1808" width="15.33203125" style="5" customWidth="1"/>
    <col min="1809" max="1809" width="12.33203125" style="5" customWidth="1"/>
    <col min="1810" max="1810" width="8" style="5" bestFit="1" customWidth="1"/>
    <col min="1811" max="1812" width="13" style="5" bestFit="1" customWidth="1"/>
    <col min="1813" max="1813" width="8.83203125" style="5" bestFit="1" customWidth="1"/>
    <col min="1814" max="1814" width="16" style="5" customWidth="1"/>
    <col min="1815" max="1815" width="11.33203125" style="5" customWidth="1"/>
    <col min="1816" max="1816" width="13" style="5" bestFit="1" customWidth="1"/>
    <col min="1817" max="1817" width="14.5" style="5" customWidth="1"/>
    <col min="1818" max="1818" width="13" style="5" bestFit="1" customWidth="1"/>
    <col min="1819" max="1819" width="16" style="5" customWidth="1"/>
    <col min="1820" max="1820" width="11" style="5" bestFit="1" customWidth="1"/>
    <col min="1821" max="1821" width="12.1640625" style="5" bestFit="1" customWidth="1"/>
    <col min="1822" max="1822" width="13.6640625" style="5" bestFit="1" customWidth="1"/>
    <col min="1823" max="2012" width="10.6640625" style="5"/>
    <col min="2013" max="2013" width="3.1640625" style="5" bestFit="1" customWidth="1"/>
    <col min="2014" max="2014" width="17" style="5" bestFit="1" customWidth="1"/>
    <col min="2015" max="2015" width="17.6640625" style="5" customWidth="1"/>
    <col min="2016" max="2016" width="9.83203125" style="5" customWidth="1"/>
    <col min="2017" max="2017" width="10.83203125" style="5" customWidth="1"/>
    <col min="2018" max="2018" width="32.5" style="5" bestFit="1" customWidth="1"/>
    <col min="2019" max="2028" width="16" style="5" customWidth="1"/>
    <col min="2029" max="2029" width="14.1640625" style="5" bestFit="1" customWidth="1"/>
    <col min="2030" max="2030" width="13.5" style="5" bestFit="1" customWidth="1"/>
    <col min="2031" max="2031" width="15.5" style="5" bestFit="1" customWidth="1"/>
    <col min="2032" max="2032" width="13.5" style="5" bestFit="1" customWidth="1"/>
    <col min="2033" max="2033" width="14.6640625" style="5" customWidth="1"/>
    <col min="2034" max="2043" width="16" style="5" customWidth="1"/>
    <col min="2044" max="2044" width="13.83203125" style="5" customWidth="1"/>
    <col min="2045" max="2045" width="13.5" style="5" customWidth="1"/>
    <col min="2046" max="2046" width="12.6640625" style="5" customWidth="1"/>
    <col min="2047" max="2047" width="15.6640625" style="5" bestFit="1" customWidth="1"/>
    <col min="2048" max="2048" width="14.1640625" style="5" customWidth="1"/>
    <col min="2049" max="2049" width="15.83203125" style="5" bestFit="1" customWidth="1"/>
    <col min="2050" max="2050" width="13.83203125" style="5" bestFit="1" customWidth="1"/>
    <col min="2051" max="2051" width="12.83203125" style="5" customWidth="1"/>
    <col min="2052" max="2052" width="16" style="5" customWidth="1"/>
    <col min="2053" max="2053" width="11.5" style="5" bestFit="1" customWidth="1"/>
    <col min="2054" max="2054" width="14.83203125" style="5" bestFit="1" customWidth="1"/>
    <col min="2055" max="2055" width="13.83203125" style="5" bestFit="1" customWidth="1"/>
    <col min="2056" max="2056" width="13.83203125" style="5" customWidth="1"/>
    <col min="2057" max="2057" width="13.83203125" style="5" bestFit="1" customWidth="1"/>
    <col min="2058" max="2058" width="16" style="5" customWidth="1"/>
    <col min="2059" max="2059" width="13" style="5" customWidth="1"/>
    <col min="2060" max="2060" width="13.5" style="5" bestFit="1" customWidth="1"/>
    <col min="2061" max="2061" width="10.6640625" style="5" bestFit="1" customWidth="1"/>
    <col min="2062" max="2062" width="12" style="5" bestFit="1" customWidth="1"/>
    <col min="2063" max="2063" width="14.6640625" style="5" bestFit="1" customWidth="1"/>
    <col min="2064" max="2064" width="15.33203125" style="5" customWidth="1"/>
    <col min="2065" max="2065" width="12.33203125" style="5" customWidth="1"/>
    <col min="2066" max="2066" width="8" style="5" bestFit="1" customWidth="1"/>
    <col min="2067" max="2068" width="13" style="5" bestFit="1" customWidth="1"/>
    <col min="2069" max="2069" width="8.83203125" style="5" bestFit="1" customWidth="1"/>
    <col min="2070" max="2070" width="16" style="5" customWidth="1"/>
    <col min="2071" max="2071" width="11.33203125" style="5" customWidth="1"/>
    <col min="2072" max="2072" width="13" style="5" bestFit="1" customWidth="1"/>
    <col min="2073" max="2073" width="14.5" style="5" customWidth="1"/>
    <col min="2074" max="2074" width="13" style="5" bestFit="1" customWidth="1"/>
    <col min="2075" max="2075" width="16" style="5" customWidth="1"/>
    <col min="2076" max="2076" width="11" style="5" bestFit="1" customWidth="1"/>
    <col min="2077" max="2077" width="12.1640625" style="5" bestFit="1" customWidth="1"/>
    <col min="2078" max="2078" width="13.6640625" style="5" bestFit="1" customWidth="1"/>
    <col min="2079" max="2268" width="10.6640625" style="5"/>
    <col min="2269" max="2269" width="3.1640625" style="5" bestFit="1" customWidth="1"/>
    <col min="2270" max="2270" width="17" style="5" bestFit="1" customWidth="1"/>
    <col min="2271" max="2271" width="17.6640625" style="5" customWidth="1"/>
    <col min="2272" max="2272" width="9.83203125" style="5" customWidth="1"/>
    <col min="2273" max="2273" width="10.83203125" style="5" customWidth="1"/>
    <col min="2274" max="2274" width="32.5" style="5" bestFit="1" customWidth="1"/>
    <col min="2275" max="2284" width="16" style="5" customWidth="1"/>
    <col min="2285" max="2285" width="14.1640625" style="5" bestFit="1" customWidth="1"/>
    <col min="2286" max="2286" width="13.5" style="5" bestFit="1" customWidth="1"/>
    <col min="2287" max="2287" width="15.5" style="5" bestFit="1" customWidth="1"/>
    <col min="2288" max="2288" width="13.5" style="5" bestFit="1" customWidth="1"/>
    <col min="2289" max="2289" width="14.6640625" style="5" customWidth="1"/>
    <col min="2290" max="2299" width="16" style="5" customWidth="1"/>
    <col min="2300" max="2300" width="13.83203125" style="5" customWidth="1"/>
    <col min="2301" max="2301" width="13.5" style="5" customWidth="1"/>
    <col min="2302" max="2302" width="12.6640625" style="5" customWidth="1"/>
    <col min="2303" max="2303" width="15.6640625" style="5" bestFit="1" customWidth="1"/>
    <col min="2304" max="2304" width="14.1640625" style="5" customWidth="1"/>
    <col min="2305" max="2305" width="15.83203125" style="5" bestFit="1" customWidth="1"/>
    <col min="2306" max="2306" width="13.83203125" style="5" bestFit="1" customWidth="1"/>
    <col min="2307" max="2307" width="12.83203125" style="5" customWidth="1"/>
    <col min="2308" max="2308" width="16" style="5" customWidth="1"/>
    <col min="2309" max="2309" width="11.5" style="5" bestFit="1" customWidth="1"/>
    <col min="2310" max="2310" width="14.83203125" style="5" bestFit="1" customWidth="1"/>
    <col min="2311" max="2311" width="13.83203125" style="5" bestFit="1" customWidth="1"/>
    <col min="2312" max="2312" width="13.83203125" style="5" customWidth="1"/>
    <col min="2313" max="2313" width="13.83203125" style="5" bestFit="1" customWidth="1"/>
    <col min="2314" max="2314" width="16" style="5" customWidth="1"/>
    <col min="2315" max="2315" width="13" style="5" customWidth="1"/>
    <col min="2316" max="2316" width="13.5" style="5" bestFit="1" customWidth="1"/>
    <col min="2317" max="2317" width="10.6640625" style="5" bestFit="1" customWidth="1"/>
    <col min="2318" max="2318" width="12" style="5" bestFit="1" customWidth="1"/>
    <col min="2319" max="2319" width="14.6640625" style="5" bestFit="1" customWidth="1"/>
    <col min="2320" max="2320" width="15.33203125" style="5" customWidth="1"/>
    <col min="2321" max="2321" width="12.33203125" style="5" customWidth="1"/>
    <col min="2322" max="2322" width="8" style="5" bestFit="1" customWidth="1"/>
    <col min="2323" max="2324" width="13" style="5" bestFit="1" customWidth="1"/>
    <col min="2325" max="2325" width="8.83203125" style="5" bestFit="1" customWidth="1"/>
    <col min="2326" max="2326" width="16" style="5" customWidth="1"/>
    <col min="2327" max="2327" width="11.33203125" style="5" customWidth="1"/>
    <col min="2328" max="2328" width="13" style="5" bestFit="1" customWidth="1"/>
    <col min="2329" max="2329" width="14.5" style="5" customWidth="1"/>
    <col min="2330" max="2330" width="13" style="5" bestFit="1" customWidth="1"/>
    <col min="2331" max="2331" width="16" style="5" customWidth="1"/>
    <col min="2332" max="2332" width="11" style="5" bestFit="1" customWidth="1"/>
    <col min="2333" max="2333" width="12.1640625" style="5" bestFit="1" customWidth="1"/>
    <col min="2334" max="2334" width="13.6640625" style="5" bestFit="1" customWidth="1"/>
    <col min="2335" max="2524" width="10.6640625" style="5"/>
    <col min="2525" max="2525" width="3.1640625" style="5" bestFit="1" customWidth="1"/>
    <col min="2526" max="2526" width="17" style="5" bestFit="1" customWidth="1"/>
    <col min="2527" max="2527" width="17.6640625" style="5" customWidth="1"/>
    <col min="2528" max="2528" width="9.83203125" style="5" customWidth="1"/>
    <col min="2529" max="2529" width="10.83203125" style="5" customWidth="1"/>
    <col min="2530" max="2530" width="32.5" style="5" bestFit="1" customWidth="1"/>
    <col min="2531" max="2540" width="16" style="5" customWidth="1"/>
    <col min="2541" max="2541" width="14.1640625" style="5" bestFit="1" customWidth="1"/>
    <col min="2542" max="2542" width="13.5" style="5" bestFit="1" customWidth="1"/>
    <col min="2543" max="2543" width="15.5" style="5" bestFit="1" customWidth="1"/>
    <col min="2544" max="2544" width="13.5" style="5" bestFit="1" customWidth="1"/>
    <col min="2545" max="2545" width="14.6640625" style="5" customWidth="1"/>
    <col min="2546" max="2555" width="16" style="5" customWidth="1"/>
    <col min="2556" max="2556" width="13.83203125" style="5" customWidth="1"/>
    <col min="2557" max="2557" width="13.5" style="5" customWidth="1"/>
    <col min="2558" max="2558" width="12.6640625" style="5" customWidth="1"/>
    <col min="2559" max="2559" width="15.6640625" style="5" bestFit="1" customWidth="1"/>
    <col min="2560" max="2560" width="14.1640625" style="5" customWidth="1"/>
    <col min="2561" max="2561" width="15.83203125" style="5" bestFit="1" customWidth="1"/>
    <col min="2562" max="2562" width="13.83203125" style="5" bestFit="1" customWidth="1"/>
    <col min="2563" max="2563" width="12.83203125" style="5" customWidth="1"/>
    <col min="2564" max="2564" width="16" style="5" customWidth="1"/>
    <col min="2565" max="2565" width="11.5" style="5" bestFit="1" customWidth="1"/>
    <col min="2566" max="2566" width="14.83203125" style="5" bestFit="1" customWidth="1"/>
    <col min="2567" max="2567" width="13.83203125" style="5" bestFit="1" customWidth="1"/>
    <col min="2568" max="2568" width="13.83203125" style="5" customWidth="1"/>
    <col min="2569" max="2569" width="13.83203125" style="5" bestFit="1" customWidth="1"/>
    <col min="2570" max="2570" width="16" style="5" customWidth="1"/>
    <col min="2571" max="2571" width="13" style="5" customWidth="1"/>
    <col min="2572" max="2572" width="13.5" style="5" bestFit="1" customWidth="1"/>
    <col min="2573" max="2573" width="10.6640625" style="5" bestFit="1" customWidth="1"/>
    <col min="2574" max="2574" width="12" style="5" bestFit="1" customWidth="1"/>
    <col min="2575" max="2575" width="14.6640625" style="5" bestFit="1" customWidth="1"/>
    <col min="2576" max="2576" width="15.33203125" style="5" customWidth="1"/>
    <col min="2577" max="2577" width="12.33203125" style="5" customWidth="1"/>
    <col min="2578" max="2578" width="8" style="5" bestFit="1" customWidth="1"/>
    <col min="2579" max="2580" width="13" style="5" bestFit="1" customWidth="1"/>
    <col min="2581" max="2581" width="8.83203125" style="5" bestFit="1" customWidth="1"/>
    <col min="2582" max="2582" width="16" style="5" customWidth="1"/>
    <col min="2583" max="2583" width="11.33203125" style="5" customWidth="1"/>
    <col min="2584" max="2584" width="13" style="5" bestFit="1" customWidth="1"/>
    <col min="2585" max="2585" width="14.5" style="5" customWidth="1"/>
    <col min="2586" max="2586" width="13" style="5" bestFit="1" customWidth="1"/>
    <col min="2587" max="2587" width="16" style="5" customWidth="1"/>
    <col min="2588" max="2588" width="11" style="5" bestFit="1" customWidth="1"/>
    <col min="2589" max="2589" width="12.1640625" style="5" bestFit="1" customWidth="1"/>
    <col min="2590" max="2590" width="13.6640625" style="5" bestFit="1" customWidth="1"/>
    <col min="2591" max="2780" width="10.6640625" style="5"/>
    <col min="2781" max="2781" width="3.1640625" style="5" bestFit="1" customWidth="1"/>
    <col min="2782" max="2782" width="17" style="5" bestFit="1" customWidth="1"/>
    <col min="2783" max="2783" width="17.6640625" style="5" customWidth="1"/>
    <col min="2784" max="2784" width="9.83203125" style="5" customWidth="1"/>
    <col min="2785" max="2785" width="10.83203125" style="5" customWidth="1"/>
    <col min="2786" max="2786" width="32.5" style="5" bestFit="1" customWidth="1"/>
    <col min="2787" max="2796" width="16" style="5" customWidth="1"/>
    <col min="2797" max="2797" width="14.1640625" style="5" bestFit="1" customWidth="1"/>
    <col min="2798" max="2798" width="13.5" style="5" bestFit="1" customWidth="1"/>
    <col min="2799" max="2799" width="15.5" style="5" bestFit="1" customWidth="1"/>
    <col min="2800" max="2800" width="13.5" style="5" bestFit="1" customWidth="1"/>
    <col min="2801" max="2801" width="14.6640625" style="5" customWidth="1"/>
    <col min="2802" max="2811" width="16" style="5" customWidth="1"/>
    <col min="2812" max="2812" width="13.83203125" style="5" customWidth="1"/>
    <col min="2813" max="2813" width="13.5" style="5" customWidth="1"/>
    <col min="2814" max="2814" width="12.6640625" style="5" customWidth="1"/>
    <col min="2815" max="2815" width="15.6640625" style="5" bestFit="1" customWidth="1"/>
    <col min="2816" max="2816" width="14.1640625" style="5" customWidth="1"/>
    <col min="2817" max="2817" width="15.83203125" style="5" bestFit="1" customWidth="1"/>
    <col min="2818" max="2818" width="13.83203125" style="5" bestFit="1" customWidth="1"/>
    <col min="2819" max="2819" width="12.83203125" style="5" customWidth="1"/>
    <col min="2820" max="2820" width="16" style="5" customWidth="1"/>
    <col min="2821" max="2821" width="11.5" style="5" bestFit="1" customWidth="1"/>
    <col min="2822" max="2822" width="14.83203125" style="5" bestFit="1" customWidth="1"/>
    <col min="2823" max="2823" width="13.83203125" style="5" bestFit="1" customWidth="1"/>
    <col min="2824" max="2824" width="13.83203125" style="5" customWidth="1"/>
    <col min="2825" max="2825" width="13.83203125" style="5" bestFit="1" customWidth="1"/>
    <col min="2826" max="2826" width="16" style="5" customWidth="1"/>
    <col min="2827" max="2827" width="13" style="5" customWidth="1"/>
    <col min="2828" max="2828" width="13.5" style="5" bestFit="1" customWidth="1"/>
    <col min="2829" max="2829" width="10.6640625" style="5" bestFit="1" customWidth="1"/>
    <col min="2830" max="2830" width="12" style="5" bestFit="1" customWidth="1"/>
    <col min="2831" max="2831" width="14.6640625" style="5" bestFit="1" customWidth="1"/>
    <col min="2832" max="2832" width="15.33203125" style="5" customWidth="1"/>
    <col min="2833" max="2833" width="12.33203125" style="5" customWidth="1"/>
    <col min="2834" max="2834" width="8" style="5" bestFit="1" customWidth="1"/>
    <col min="2835" max="2836" width="13" style="5" bestFit="1" customWidth="1"/>
    <col min="2837" max="2837" width="8.83203125" style="5" bestFit="1" customWidth="1"/>
    <col min="2838" max="2838" width="16" style="5" customWidth="1"/>
    <col min="2839" max="2839" width="11.33203125" style="5" customWidth="1"/>
    <col min="2840" max="2840" width="13" style="5" bestFit="1" customWidth="1"/>
    <col min="2841" max="2841" width="14.5" style="5" customWidth="1"/>
    <col min="2842" max="2842" width="13" style="5" bestFit="1" customWidth="1"/>
    <col min="2843" max="2843" width="16" style="5" customWidth="1"/>
    <col min="2844" max="2844" width="11" style="5" bestFit="1" customWidth="1"/>
    <col min="2845" max="2845" width="12.1640625" style="5" bestFit="1" customWidth="1"/>
    <col min="2846" max="2846" width="13.6640625" style="5" bestFit="1" customWidth="1"/>
    <col min="2847" max="3036" width="10.6640625" style="5"/>
    <col min="3037" max="3037" width="3.1640625" style="5" bestFit="1" customWidth="1"/>
    <col min="3038" max="3038" width="17" style="5" bestFit="1" customWidth="1"/>
    <col min="3039" max="3039" width="17.6640625" style="5" customWidth="1"/>
    <col min="3040" max="3040" width="9.83203125" style="5" customWidth="1"/>
    <col min="3041" max="3041" width="10.83203125" style="5" customWidth="1"/>
    <col min="3042" max="3042" width="32.5" style="5" bestFit="1" customWidth="1"/>
    <col min="3043" max="3052" width="16" style="5" customWidth="1"/>
    <col min="3053" max="3053" width="14.1640625" style="5" bestFit="1" customWidth="1"/>
    <col min="3054" max="3054" width="13.5" style="5" bestFit="1" customWidth="1"/>
    <col min="3055" max="3055" width="15.5" style="5" bestFit="1" customWidth="1"/>
    <col min="3056" max="3056" width="13.5" style="5" bestFit="1" customWidth="1"/>
    <col min="3057" max="3057" width="14.6640625" style="5" customWidth="1"/>
    <col min="3058" max="3067" width="16" style="5" customWidth="1"/>
    <col min="3068" max="3068" width="13.83203125" style="5" customWidth="1"/>
    <col min="3069" max="3069" width="13.5" style="5" customWidth="1"/>
    <col min="3070" max="3070" width="12.6640625" style="5" customWidth="1"/>
    <col min="3071" max="3071" width="15.6640625" style="5" bestFit="1" customWidth="1"/>
    <col min="3072" max="3072" width="14.1640625" style="5" customWidth="1"/>
    <col min="3073" max="3073" width="15.83203125" style="5" bestFit="1" customWidth="1"/>
    <col min="3074" max="3074" width="13.83203125" style="5" bestFit="1" customWidth="1"/>
    <col min="3075" max="3075" width="12.83203125" style="5" customWidth="1"/>
    <col min="3076" max="3076" width="16" style="5" customWidth="1"/>
    <col min="3077" max="3077" width="11.5" style="5" bestFit="1" customWidth="1"/>
    <col min="3078" max="3078" width="14.83203125" style="5" bestFit="1" customWidth="1"/>
    <col min="3079" max="3079" width="13.83203125" style="5" bestFit="1" customWidth="1"/>
    <col min="3080" max="3080" width="13.83203125" style="5" customWidth="1"/>
    <col min="3081" max="3081" width="13.83203125" style="5" bestFit="1" customWidth="1"/>
    <col min="3082" max="3082" width="16" style="5" customWidth="1"/>
    <col min="3083" max="3083" width="13" style="5" customWidth="1"/>
    <col min="3084" max="3084" width="13.5" style="5" bestFit="1" customWidth="1"/>
    <col min="3085" max="3085" width="10.6640625" style="5" bestFit="1" customWidth="1"/>
    <col min="3086" max="3086" width="12" style="5" bestFit="1" customWidth="1"/>
    <col min="3087" max="3087" width="14.6640625" style="5" bestFit="1" customWidth="1"/>
    <col min="3088" max="3088" width="15.33203125" style="5" customWidth="1"/>
    <col min="3089" max="3089" width="12.33203125" style="5" customWidth="1"/>
    <col min="3090" max="3090" width="8" style="5" bestFit="1" customWidth="1"/>
    <col min="3091" max="3092" width="13" style="5" bestFit="1" customWidth="1"/>
    <col min="3093" max="3093" width="8.83203125" style="5" bestFit="1" customWidth="1"/>
    <col min="3094" max="3094" width="16" style="5" customWidth="1"/>
    <col min="3095" max="3095" width="11.33203125" style="5" customWidth="1"/>
    <col min="3096" max="3096" width="13" style="5" bestFit="1" customWidth="1"/>
    <col min="3097" max="3097" width="14.5" style="5" customWidth="1"/>
    <col min="3098" max="3098" width="13" style="5" bestFit="1" customWidth="1"/>
    <col min="3099" max="3099" width="16" style="5" customWidth="1"/>
    <col min="3100" max="3100" width="11" style="5" bestFit="1" customWidth="1"/>
    <col min="3101" max="3101" width="12.1640625" style="5" bestFit="1" customWidth="1"/>
    <col min="3102" max="3102" width="13.6640625" style="5" bestFit="1" customWidth="1"/>
    <col min="3103" max="3292" width="10.6640625" style="5"/>
    <col min="3293" max="3293" width="3.1640625" style="5" bestFit="1" customWidth="1"/>
    <col min="3294" max="3294" width="17" style="5" bestFit="1" customWidth="1"/>
    <col min="3295" max="3295" width="17.6640625" style="5" customWidth="1"/>
    <col min="3296" max="3296" width="9.83203125" style="5" customWidth="1"/>
    <col min="3297" max="3297" width="10.83203125" style="5" customWidth="1"/>
    <col min="3298" max="3298" width="32.5" style="5" bestFit="1" customWidth="1"/>
    <col min="3299" max="3308" width="16" style="5" customWidth="1"/>
    <col min="3309" max="3309" width="14.1640625" style="5" bestFit="1" customWidth="1"/>
    <col min="3310" max="3310" width="13.5" style="5" bestFit="1" customWidth="1"/>
    <col min="3311" max="3311" width="15.5" style="5" bestFit="1" customWidth="1"/>
    <col min="3312" max="3312" width="13.5" style="5" bestFit="1" customWidth="1"/>
    <col min="3313" max="3313" width="14.6640625" style="5" customWidth="1"/>
    <col min="3314" max="3323" width="16" style="5" customWidth="1"/>
    <col min="3324" max="3324" width="13.83203125" style="5" customWidth="1"/>
    <col min="3325" max="3325" width="13.5" style="5" customWidth="1"/>
    <col min="3326" max="3326" width="12.6640625" style="5" customWidth="1"/>
    <col min="3327" max="3327" width="15.6640625" style="5" bestFit="1" customWidth="1"/>
    <col min="3328" max="3328" width="14.1640625" style="5" customWidth="1"/>
    <col min="3329" max="3329" width="15.83203125" style="5" bestFit="1" customWidth="1"/>
    <col min="3330" max="3330" width="13.83203125" style="5" bestFit="1" customWidth="1"/>
    <col min="3331" max="3331" width="12.83203125" style="5" customWidth="1"/>
    <col min="3332" max="3332" width="16" style="5" customWidth="1"/>
    <col min="3333" max="3333" width="11.5" style="5" bestFit="1" customWidth="1"/>
    <col min="3334" max="3334" width="14.83203125" style="5" bestFit="1" customWidth="1"/>
    <col min="3335" max="3335" width="13.83203125" style="5" bestFit="1" customWidth="1"/>
    <col min="3336" max="3336" width="13.83203125" style="5" customWidth="1"/>
    <col min="3337" max="3337" width="13.83203125" style="5" bestFit="1" customWidth="1"/>
    <col min="3338" max="3338" width="16" style="5" customWidth="1"/>
    <col min="3339" max="3339" width="13" style="5" customWidth="1"/>
    <col min="3340" max="3340" width="13.5" style="5" bestFit="1" customWidth="1"/>
    <col min="3341" max="3341" width="10.6640625" style="5" bestFit="1" customWidth="1"/>
    <col min="3342" max="3342" width="12" style="5" bestFit="1" customWidth="1"/>
    <col min="3343" max="3343" width="14.6640625" style="5" bestFit="1" customWidth="1"/>
    <col min="3344" max="3344" width="15.33203125" style="5" customWidth="1"/>
    <col min="3345" max="3345" width="12.33203125" style="5" customWidth="1"/>
    <col min="3346" max="3346" width="8" style="5" bestFit="1" customWidth="1"/>
    <col min="3347" max="3348" width="13" style="5" bestFit="1" customWidth="1"/>
    <col min="3349" max="3349" width="8.83203125" style="5" bestFit="1" customWidth="1"/>
    <col min="3350" max="3350" width="16" style="5" customWidth="1"/>
    <col min="3351" max="3351" width="11.33203125" style="5" customWidth="1"/>
    <col min="3352" max="3352" width="13" style="5" bestFit="1" customWidth="1"/>
    <col min="3353" max="3353" width="14.5" style="5" customWidth="1"/>
    <col min="3354" max="3354" width="13" style="5" bestFit="1" customWidth="1"/>
    <col min="3355" max="3355" width="16" style="5" customWidth="1"/>
    <col min="3356" max="3356" width="11" style="5" bestFit="1" customWidth="1"/>
    <col min="3357" max="3357" width="12.1640625" style="5" bestFit="1" customWidth="1"/>
    <col min="3358" max="3358" width="13.6640625" style="5" bestFit="1" customWidth="1"/>
    <col min="3359" max="3548" width="10.6640625" style="5"/>
    <col min="3549" max="3549" width="3.1640625" style="5" bestFit="1" customWidth="1"/>
    <col min="3550" max="3550" width="17" style="5" bestFit="1" customWidth="1"/>
    <col min="3551" max="3551" width="17.6640625" style="5" customWidth="1"/>
    <col min="3552" max="3552" width="9.83203125" style="5" customWidth="1"/>
    <col min="3553" max="3553" width="10.83203125" style="5" customWidth="1"/>
    <col min="3554" max="3554" width="32.5" style="5" bestFit="1" customWidth="1"/>
    <col min="3555" max="3564" width="16" style="5" customWidth="1"/>
    <col min="3565" max="3565" width="14.1640625" style="5" bestFit="1" customWidth="1"/>
    <col min="3566" max="3566" width="13.5" style="5" bestFit="1" customWidth="1"/>
    <col min="3567" max="3567" width="15.5" style="5" bestFit="1" customWidth="1"/>
    <col min="3568" max="3568" width="13.5" style="5" bestFit="1" customWidth="1"/>
    <col min="3569" max="3569" width="14.6640625" style="5" customWidth="1"/>
    <col min="3570" max="3579" width="16" style="5" customWidth="1"/>
    <col min="3580" max="3580" width="13.83203125" style="5" customWidth="1"/>
    <col min="3581" max="3581" width="13.5" style="5" customWidth="1"/>
    <col min="3582" max="3582" width="12.6640625" style="5" customWidth="1"/>
    <col min="3583" max="3583" width="15.6640625" style="5" bestFit="1" customWidth="1"/>
    <col min="3584" max="3584" width="14.1640625" style="5" customWidth="1"/>
    <col min="3585" max="3585" width="15.83203125" style="5" bestFit="1" customWidth="1"/>
    <col min="3586" max="3586" width="13.83203125" style="5" bestFit="1" customWidth="1"/>
    <col min="3587" max="3587" width="12.83203125" style="5" customWidth="1"/>
    <col min="3588" max="3588" width="16" style="5" customWidth="1"/>
    <col min="3589" max="3589" width="11.5" style="5" bestFit="1" customWidth="1"/>
    <col min="3590" max="3590" width="14.83203125" style="5" bestFit="1" customWidth="1"/>
    <col min="3591" max="3591" width="13.83203125" style="5" bestFit="1" customWidth="1"/>
    <col min="3592" max="3592" width="13.83203125" style="5" customWidth="1"/>
    <col min="3593" max="3593" width="13.83203125" style="5" bestFit="1" customWidth="1"/>
    <col min="3594" max="3594" width="16" style="5" customWidth="1"/>
    <col min="3595" max="3595" width="13" style="5" customWidth="1"/>
    <col min="3596" max="3596" width="13.5" style="5" bestFit="1" customWidth="1"/>
    <col min="3597" max="3597" width="10.6640625" style="5" bestFit="1" customWidth="1"/>
    <col min="3598" max="3598" width="12" style="5" bestFit="1" customWidth="1"/>
    <col min="3599" max="3599" width="14.6640625" style="5" bestFit="1" customWidth="1"/>
    <col min="3600" max="3600" width="15.33203125" style="5" customWidth="1"/>
    <col min="3601" max="3601" width="12.33203125" style="5" customWidth="1"/>
    <col min="3602" max="3602" width="8" style="5" bestFit="1" customWidth="1"/>
    <col min="3603" max="3604" width="13" style="5" bestFit="1" customWidth="1"/>
    <col min="3605" max="3605" width="8.83203125" style="5" bestFit="1" customWidth="1"/>
    <col min="3606" max="3606" width="16" style="5" customWidth="1"/>
    <col min="3607" max="3607" width="11.33203125" style="5" customWidth="1"/>
    <col min="3608" max="3608" width="13" style="5" bestFit="1" customWidth="1"/>
    <col min="3609" max="3609" width="14.5" style="5" customWidth="1"/>
    <col min="3610" max="3610" width="13" style="5" bestFit="1" customWidth="1"/>
    <col min="3611" max="3611" width="16" style="5" customWidth="1"/>
    <col min="3612" max="3612" width="11" style="5" bestFit="1" customWidth="1"/>
    <col min="3613" max="3613" width="12.1640625" style="5" bestFit="1" customWidth="1"/>
    <col min="3614" max="3614" width="13.6640625" style="5" bestFit="1" customWidth="1"/>
    <col min="3615" max="3804" width="10.6640625" style="5"/>
    <col min="3805" max="3805" width="3.1640625" style="5" bestFit="1" customWidth="1"/>
    <col min="3806" max="3806" width="17" style="5" bestFit="1" customWidth="1"/>
    <col min="3807" max="3807" width="17.6640625" style="5" customWidth="1"/>
    <col min="3808" max="3808" width="9.83203125" style="5" customWidth="1"/>
    <col min="3809" max="3809" width="10.83203125" style="5" customWidth="1"/>
    <col min="3810" max="3810" width="32.5" style="5" bestFit="1" customWidth="1"/>
    <col min="3811" max="3820" width="16" style="5" customWidth="1"/>
    <col min="3821" max="3821" width="14.1640625" style="5" bestFit="1" customWidth="1"/>
    <col min="3822" max="3822" width="13.5" style="5" bestFit="1" customWidth="1"/>
    <col min="3823" max="3823" width="15.5" style="5" bestFit="1" customWidth="1"/>
    <col min="3824" max="3824" width="13.5" style="5" bestFit="1" customWidth="1"/>
    <col min="3825" max="3825" width="14.6640625" style="5" customWidth="1"/>
    <col min="3826" max="3835" width="16" style="5" customWidth="1"/>
    <col min="3836" max="3836" width="13.83203125" style="5" customWidth="1"/>
    <col min="3837" max="3837" width="13.5" style="5" customWidth="1"/>
    <col min="3838" max="3838" width="12.6640625" style="5" customWidth="1"/>
    <col min="3839" max="3839" width="15.6640625" style="5" bestFit="1" customWidth="1"/>
    <col min="3840" max="3840" width="14.1640625" style="5" customWidth="1"/>
    <col min="3841" max="3841" width="15.83203125" style="5" bestFit="1" customWidth="1"/>
    <col min="3842" max="3842" width="13.83203125" style="5" bestFit="1" customWidth="1"/>
    <col min="3843" max="3843" width="12.83203125" style="5" customWidth="1"/>
    <col min="3844" max="3844" width="16" style="5" customWidth="1"/>
    <col min="3845" max="3845" width="11.5" style="5" bestFit="1" customWidth="1"/>
    <col min="3846" max="3846" width="14.83203125" style="5" bestFit="1" customWidth="1"/>
    <col min="3847" max="3847" width="13.83203125" style="5" bestFit="1" customWidth="1"/>
    <col min="3848" max="3848" width="13.83203125" style="5" customWidth="1"/>
    <col min="3849" max="3849" width="13.83203125" style="5" bestFit="1" customWidth="1"/>
    <col min="3850" max="3850" width="16" style="5" customWidth="1"/>
    <col min="3851" max="3851" width="13" style="5" customWidth="1"/>
    <col min="3852" max="3852" width="13.5" style="5" bestFit="1" customWidth="1"/>
    <col min="3853" max="3853" width="10.6640625" style="5" bestFit="1" customWidth="1"/>
    <col min="3854" max="3854" width="12" style="5" bestFit="1" customWidth="1"/>
    <col min="3855" max="3855" width="14.6640625" style="5" bestFit="1" customWidth="1"/>
    <col min="3856" max="3856" width="15.33203125" style="5" customWidth="1"/>
    <col min="3857" max="3857" width="12.33203125" style="5" customWidth="1"/>
    <col min="3858" max="3858" width="8" style="5" bestFit="1" customWidth="1"/>
    <col min="3859" max="3860" width="13" style="5" bestFit="1" customWidth="1"/>
    <col min="3861" max="3861" width="8.83203125" style="5" bestFit="1" customWidth="1"/>
    <col min="3862" max="3862" width="16" style="5" customWidth="1"/>
    <col min="3863" max="3863" width="11.33203125" style="5" customWidth="1"/>
    <col min="3864" max="3864" width="13" style="5" bestFit="1" customWidth="1"/>
    <col min="3865" max="3865" width="14.5" style="5" customWidth="1"/>
    <col min="3866" max="3866" width="13" style="5" bestFit="1" customWidth="1"/>
    <col min="3867" max="3867" width="16" style="5" customWidth="1"/>
    <col min="3868" max="3868" width="11" style="5" bestFit="1" customWidth="1"/>
    <col min="3869" max="3869" width="12.1640625" style="5" bestFit="1" customWidth="1"/>
    <col min="3870" max="3870" width="13.6640625" style="5" bestFit="1" customWidth="1"/>
    <col min="3871" max="4060" width="10.6640625" style="5"/>
    <col min="4061" max="4061" width="3.1640625" style="5" bestFit="1" customWidth="1"/>
    <col min="4062" max="4062" width="17" style="5" bestFit="1" customWidth="1"/>
    <col min="4063" max="4063" width="17.6640625" style="5" customWidth="1"/>
    <col min="4064" max="4064" width="9.83203125" style="5" customWidth="1"/>
    <col min="4065" max="4065" width="10.83203125" style="5" customWidth="1"/>
    <col min="4066" max="4066" width="32.5" style="5" bestFit="1" customWidth="1"/>
    <col min="4067" max="4076" width="16" style="5" customWidth="1"/>
    <col min="4077" max="4077" width="14.1640625" style="5" bestFit="1" customWidth="1"/>
    <col min="4078" max="4078" width="13.5" style="5" bestFit="1" customWidth="1"/>
    <col min="4079" max="4079" width="15.5" style="5" bestFit="1" customWidth="1"/>
    <col min="4080" max="4080" width="13.5" style="5" bestFit="1" customWidth="1"/>
    <col min="4081" max="4081" width="14.6640625" style="5" customWidth="1"/>
    <col min="4082" max="4091" width="16" style="5" customWidth="1"/>
    <col min="4092" max="4092" width="13.83203125" style="5" customWidth="1"/>
    <col min="4093" max="4093" width="13.5" style="5" customWidth="1"/>
    <col min="4094" max="4094" width="12.6640625" style="5" customWidth="1"/>
    <col min="4095" max="4095" width="15.6640625" style="5" bestFit="1" customWidth="1"/>
    <col min="4096" max="4096" width="14.1640625" style="5" customWidth="1"/>
    <col min="4097" max="4097" width="15.83203125" style="5" bestFit="1" customWidth="1"/>
    <col min="4098" max="4098" width="13.83203125" style="5" bestFit="1" customWidth="1"/>
    <col min="4099" max="4099" width="12.83203125" style="5" customWidth="1"/>
    <col min="4100" max="4100" width="16" style="5" customWidth="1"/>
    <col min="4101" max="4101" width="11.5" style="5" bestFit="1" customWidth="1"/>
    <col min="4102" max="4102" width="14.83203125" style="5" bestFit="1" customWidth="1"/>
    <col min="4103" max="4103" width="13.83203125" style="5" bestFit="1" customWidth="1"/>
    <col min="4104" max="4104" width="13.83203125" style="5" customWidth="1"/>
    <col min="4105" max="4105" width="13.83203125" style="5" bestFit="1" customWidth="1"/>
    <col min="4106" max="4106" width="16" style="5" customWidth="1"/>
    <col min="4107" max="4107" width="13" style="5" customWidth="1"/>
    <col min="4108" max="4108" width="13.5" style="5" bestFit="1" customWidth="1"/>
    <col min="4109" max="4109" width="10.6640625" style="5" bestFit="1" customWidth="1"/>
    <col min="4110" max="4110" width="12" style="5" bestFit="1" customWidth="1"/>
    <col min="4111" max="4111" width="14.6640625" style="5" bestFit="1" customWidth="1"/>
    <col min="4112" max="4112" width="15.33203125" style="5" customWidth="1"/>
    <col min="4113" max="4113" width="12.33203125" style="5" customWidth="1"/>
    <col min="4114" max="4114" width="8" style="5" bestFit="1" customWidth="1"/>
    <col min="4115" max="4116" width="13" style="5" bestFit="1" customWidth="1"/>
    <col min="4117" max="4117" width="8.83203125" style="5" bestFit="1" customWidth="1"/>
    <col min="4118" max="4118" width="16" style="5" customWidth="1"/>
    <col min="4119" max="4119" width="11.33203125" style="5" customWidth="1"/>
    <col min="4120" max="4120" width="13" style="5" bestFit="1" customWidth="1"/>
    <col min="4121" max="4121" width="14.5" style="5" customWidth="1"/>
    <col min="4122" max="4122" width="13" style="5" bestFit="1" customWidth="1"/>
    <col min="4123" max="4123" width="16" style="5" customWidth="1"/>
    <col min="4124" max="4124" width="11" style="5" bestFit="1" customWidth="1"/>
    <col min="4125" max="4125" width="12.1640625" style="5" bestFit="1" customWidth="1"/>
    <col min="4126" max="4126" width="13.6640625" style="5" bestFit="1" customWidth="1"/>
    <col min="4127" max="4316" width="10.6640625" style="5"/>
    <col min="4317" max="4317" width="3.1640625" style="5" bestFit="1" customWidth="1"/>
    <col min="4318" max="4318" width="17" style="5" bestFit="1" customWidth="1"/>
    <col min="4319" max="4319" width="17.6640625" style="5" customWidth="1"/>
    <col min="4320" max="4320" width="9.83203125" style="5" customWidth="1"/>
    <col min="4321" max="4321" width="10.83203125" style="5" customWidth="1"/>
    <col min="4322" max="4322" width="32.5" style="5" bestFit="1" customWidth="1"/>
    <col min="4323" max="4332" width="16" style="5" customWidth="1"/>
    <col min="4333" max="4333" width="14.1640625" style="5" bestFit="1" customWidth="1"/>
    <col min="4334" max="4334" width="13.5" style="5" bestFit="1" customWidth="1"/>
    <col min="4335" max="4335" width="15.5" style="5" bestFit="1" customWidth="1"/>
    <col min="4336" max="4336" width="13.5" style="5" bestFit="1" customWidth="1"/>
    <col min="4337" max="4337" width="14.6640625" style="5" customWidth="1"/>
    <col min="4338" max="4347" width="16" style="5" customWidth="1"/>
    <col min="4348" max="4348" width="13.83203125" style="5" customWidth="1"/>
    <col min="4349" max="4349" width="13.5" style="5" customWidth="1"/>
    <col min="4350" max="4350" width="12.6640625" style="5" customWidth="1"/>
    <col min="4351" max="4351" width="15.6640625" style="5" bestFit="1" customWidth="1"/>
    <col min="4352" max="4352" width="14.1640625" style="5" customWidth="1"/>
    <col min="4353" max="4353" width="15.83203125" style="5" bestFit="1" customWidth="1"/>
    <col min="4354" max="4354" width="13.83203125" style="5" bestFit="1" customWidth="1"/>
    <col min="4355" max="4355" width="12.83203125" style="5" customWidth="1"/>
    <col min="4356" max="4356" width="16" style="5" customWidth="1"/>
    <col min="4357" max="4357" width="11.5" style="5" bestFit="1" customWidth="1"/>
    <col min="4358" max="4358" width="14.83203125" style="5" bestFit="1" customWidth="1"/>
    <col min="4359" max="4359" width="13.83203125" style="5" bestFit="1" customWidth="1"/>
    <col min="4360" max="4360" width="13.83203125" style="5" customWidth="1"/>
    <col min="4361" max="4361" width="13.83203125" style="5" bestFit="1" customWidth="1"/>
    <col min="4362" max="4362" width="16" style="5" customWidth="1"/>
    <col min="4363" max="4363" width="13" style="5" customWidth="1"/>
    <col min="4364" max="4364" width="13.5" style="5" bestFit="1" customWidth="1"/>
    <col min="4365" max="4365" width="10.6640625" style="5" bestFit="1" customWidth="1"/>
    <col min="4366" max="4366" width="12" style="5" bestFit="1" customWidth="1"/>
    <col min="4367" max="4367" width="14.6640625" style="5" bestFit="1" customWidth="1"/>
    <col min="4368" max="4368" width="15.33203125" style="5" customWidth="1"/>
    <col min="4369" max="4369" width="12.33203125" style="5" customWidth="1"/>
    <col min="4370" max="4370" width="8" style="5" bestFit="1" customWidth="1"/>
    <col min="4371" max="4372" width="13" style="5" bestFit="1" customWidth="1"/>
    <col min="4373" max="4373" width="8.83203125" style="5" bestFit="1" customWidth="1"/>
    <col min="4374" max="4374" width="16" style="5" customWidth="1"/>
    <col min="4375" max="4375" width="11.33203125" style="5" customWidth="1"/>
    <col min="4376" max="4376" width="13" style="5" bestFit="1" customWidth="1"/>
    <col min="4377" max="4377" width="14.5" style="5" customWidth="1"/>
    <col min="4378" max="4378" width="13" style="5" bestFit="1" customWidth="1"/>
    <col min="4379" max="4379" width="16" style="5" customWidth="1"/>
    <col min="4380" max="4380" width="11" style="5" bestFit="1" customWidth="1"/>
    <col min="4381" max="4381" width="12.1640625" style="5" bestFit="1" customWidth="1"/>
    <col min="4382" max="4382" width="13.6640625" style="5" bestFit="1" customWidth="1"/>
    <col min="4383" max="4572" width="10.6640625" style="5"/>
    <col min="4573" max="4573" width="3.1640625" style="5" bestFit="1" customWidth="1"/>
    <col min="4574" max="4574" width="17" style="5" bestFit="1" customWidth="1"/>
    <col min="4575" max="4575" width="17.6640625" style="5" customWidth="1"/>
    <col min="4576" max="4576" width="9.83203125" style="5" customWidth="1"/>
    <col min="4577" max="4577" width="10.83203125" style="5" customWidth="1"/>
    <col min="4578" max="4578" width="32.5" style="5" bestFit="1" customWidth="1"/>
    <col min="4579" max="4588" width="16" style="5" customWidth="1"/>
    <col min="4589" max="4589" width="14.1640625" style="5" bestFit="1" customWidth="1"/>
    <col min="4590" max="4590" width="13.5" style="5" bestFit="1" customWidth="1"/>
    <col min="4591" max="4591" width="15.5" style="5" bestFit="1" customWidth="1"/>
    <col min="4592" max="4592" width="13.5" style="5" bestFit="1" customWidth="1"/>
    <col min="4593" max="4593" width="14.6640625" style="5" customWidth="1"/>
    <col min="4594" max="4603" width="16" style="5" customWidth="1"/>
    <col min="4604" max="4604" width="13.83203125" style="5" customWidth="1"/>
    <col min="4605" max="4605" width="13.5" style="5" customWidth="1"/>
    <col min="4606" max="4606" width="12.6640625" style="5" customWidth="1"/>
    <col min="4607" max="4607" width="15.6640625" style="5" bestFit="1" customWidth="1"/>
    <col min="4608" max="4608" width="14.1640625" style="5" customWidth="1"/>
    <col min="4609" max="4609" width="15.83203125" style="5" bestFit="1" customWidth="1"/>
    <col min="4610" max="4610" width="13.83203125" style="5" bestFit="1" customWidth="1"/>
    <col min="4611" max="4611" width="12.83203125" style="5" customWidth="1"/>
    <col min="4612" max="4612" width="16" style="5" customWidth="1"/>
    <col min="4613" max="4613" width="11.5" style="5" bestFit="1" customWidth="1"/>
    <col min="4614" max="4614" width="14.83203125" style="5" bestFit="1" customWidth="1"/>
    <col min="4615" max="4615" width="13.83203125" style="5" bestFit="1" customWidth="1"/>
    <col min="4616" max="4616" width="13.83203125" style="5" customWidth="1"/>
    <col min="4617" max="4617" width="13.83203125" style="5" bestFit="1" customWidth="1"/>
    <col min="4618" max="4618" width="16" style="5" customWidth="1"/>
    <col min="4619" max="4619" width="13" style="5" customWidth="1"/>
    <col min="4620" max="4620" width="13.5" style="5" bestFit="1" customWidth="1"/>
    <col min="4621" max="4621" width="10.6640625" style="5" bestFit="1" customWidth="1"/>
    <col min="4622" max="4622" width="12" style="5" bestFit="1" customWidth="1"/>
    <col min="4623" max="4623" width="14.6640625" style="5" bestFit="1" customWidth="1"/>
    <col min="4624" max="4624" width="15.33203125" style="5" customWidth="1"/>
    <col min="4625" max="4625" width="12.33203125" style="5" customWidth="1"/>
    <col min="4626" max="4626" width="8" style="5" bestFit="1" customWidth="1"/>
    <col min="4627" max="4628" width="13" style="5" bestFit="1" customWidth="1"/>
    <col min="4629" max="4629" width="8.83203125" style="5" bestFit="1" customWidth="1"/>
    <col min="4630" max="4630" width="16" style="5" customWidth="1"/>
    <col min="4631" max="4631" width="11.33203125" style="5" customWidth="1"/>
    <col min="4632" max="4632" width="13" style="5" bestFit="1" customWidth="1"/>
    <col min="4633" max="4633" width="14.5" style="5" customWidth="1"/>
    <col min="4634" max="4634" width="13" style="5" bestFit="1" customWidth="1"/>
    <col min="4635" max="4635" width="16" style="5" customWidth="1"/>
    <col min="4636" max="4636" width="11" style="5" bestFit="1" customWidth="1"/>
    <col min="4637" max="4637" width="12.1640625" style="5" bestFit="1" customWidth="1"/>
    <col min="4638" max="4638" width="13.6640625" style="5" bestFit="1" customWidth="1"/>
    <col min="4639" max="4828" width="10.6640625" style="5"/>
    <col min="4829" max="4829" width="3.1640625" style="5" bestFit="1" customWidth="1"/>
    <col min="4830" max="4830" width="17" style="5" bestFit="1" customWidth="1"/>
    <col min="4831" max="4831" width="17.6640625" style="5" customWidth="1"/>
    <col min="4832" max="4832" width="9.83203125" style="5" customWidth="1"/>
    <col min="4833" max="4833" width="10.83203125" style="5" customWidth="1"/>
    <col min="4834" max="4834" width="32.5" style="5" bestFit="1" customWidth="1"/>
    <col min="4835" max="4844" width="16" style="5" customWidth="1"/>
    <col min="4845" max="4845" width="14.1640625" style="5" bestFit="1" customWidth="1"/>
    <col min="4846" max="4846" width="13.5" style="5" bestFit="1" customWidth="1"/>
    <col min="4847" max="4847" width="15.5" style="5" bestFit="1" customWidth="1"/>
    <col min="4848" max="4848" width="13.5" style="5" bestFit="1" customWidth="1"/>
    <col min="4849" max="4849" width="14.6640625" style="5" customWidth="1"/>
    <col min="4850" max="4859" width="16" style="5" customWidth="1"/>
    <col min="4860" max="4860" width="13.83203125" style="5" customWidth="1"/>
    <col min="4861" max="4861" width="13.5" style="5" customWidth="1"/>
    <col min="4862" max="4862" width="12.6640625" style="5" customWidth="1"/>
    <col min="4863" max="4863" width="15.6640625" style="5" bestFit="1" customWidth="1"/>
    <col min="4864" max="4864" width="14.1640625" style="5" customWidth="1"/>
    <col min="4865" max="4865" width="15.83203125" style="5" bestFit="1" customWidth="1"/>
    <col min="4866" max="4866" width="13.83203125" style="5" bestFit="1" customWidth="1"/>
    <col min="4867" max="4867" width="12.83203125" style="5" customWidth="1"/>
    <col min="4868" max="4868" width="16" style="5" customWidth="1"/>
    <col min="4869" max="4869" width="11.5" style="5" bestFit="1" customWidth="1"/>
    <col min="4870" max="4870" width="14.83203125" style="5" bestFit="1" customWidth="1"/>
    <col min="4871" max="4871" width="13.83203125" style="5" bestFit="1" customWidth="1"/>
    <col min="4872" max="4872" width="13.83203125" style="5" customWidth="1"/>
    <col min="4873" max="4873" width="13.83203125" style="5" bestFit="1" customWidth="1"/>
    <col min="4874" max="4874" width="16" style="5" customWidth="1"/>
    <col min="4875" max="4875" width="13" style="5" customWidth="1"/>
    <col min="4876" max="4876" width="13.5" style="5" bestFit="1" customWidth="1"/>
    <col min="4877" max="4877" width="10.6640625" style="5" bestFit="1" customWidth="1"/>
    <col min="4878" max="4878" width="12" style="5" bestFit="1" customWidth="1"/>
    <col min="4879" max="4879" width="14.6640625" style="5" bestFit="1" customWidth="1"/>
    <col min="4880" max="4880" width="15.33203125" style="5" customWidth="1"/>
    <col min="4881" max="4881" width="12.33203125" style="5" customWidth="1"/>
    <col min="4882" max="4882" width="8" style="5" bestFit="1" customWidth="1"/>
    <col min="4883" max="4884" width="13" style="5" bestFit="1" customWidth="1"/>
    <col min="4885" max="4885" width="8.83203125" style="5" bestFit="1" customWidth="1"/>
    <col min="4886" max="4886" width="16" style="5" customWidth="1"/>
    <col min="4887" max="4887" width="11.33203125" style="5" customWidth="1"/>
    <col min="4888" max="4888" width="13" style="5" bestFit="1" customWidth="1"/>
    <col min="4889" max="4889" width="14.5" style="5" customWidth="1"/>
    <col min="4890" max="4890" width="13" style="5" bestFit="1" customWidth="1"/>
    <col min="4891" max="4891" width="16" style="5" customWidth="1"/>
    <col min="4892" max="4892" width="11" style="5" bestFit="1" customWidth="1"/>
    <col min="4893" max="4893" width="12.1640625" style="5" bestFit="1" customWidth="1"/>
    <col min="4894" max="4894" width="13.6640625" style="5" bestFit="1" customWidth="1"/>
    <col min="4895" max="5084" width="10.6640625" style="5"/>
    <col min="5085" max="5085" width="3.1640625" style="5" bestFit="1" customWidth="1"/>
    <col min="5086" max="5086" width="17" style="5" bestFit="1" customWidth="1"/>
    <col min="5087" max="5087" width="17.6640625" style="5" customWidth="1"/>
    <col min="5088" max="5088" width="9.83203125" style="5" customWidth="1"/>
    <col min="5089" max="5089" width="10.83203125" style="5" customWidth="1"/>
    <col min="5090" max="5090" width="32.5" style="5" bestFit="1" customWidth="1"/>
    <col min="5091" max="5100" width="16" style="5" customWidth="1"/>
    <col min="5101" max="5101" width="14.1640625" style="5" bestFit="1" customWidth="1"/>
    <col min="5102" max="5102" width="13.5" style="5" bestFit="1" customWidth="1"/>
    <col min="5103" max="5103" width="15.5" style="5" bestFit="1" customWidth="1"/>
    <col min="5104" max="5104" width="13.5" style="5" bestFit="1" customWidth="1"/>
    <col min="5105" max="5105" width="14.6640625" style="5" customWidth="1"/>
    <col min="5106" max="5115" width="16" style="5" customWidth="1"/>
    <col min="5116" max="5116" width="13.83203125" style="5" customWidth="1"/>
    <col min="5117" max="5117" width="13.5" style="5" customWidth="1"/>
    <col min="5118" max="5118" width="12.6640625" style="5" customWidth="1"/>
    <col min="5119" max="5119" width="15.6640625" style="5" bestFit="1" customWidth="1"/>
    <col min="5120" max="5120" width="14.1640625" style="5" customWidth="1"/>
    <col min="5121" max="5121" width="15.83203125" style="5" bestFit="1" customWidth="1"/>
    <col min="5122" max="5122" width="13.83203125" style="5" bestFit="1" customWidth="1"/>
    <col min="5123" max="5123" width="12.83203125" style="5" customWidth="1"/>
    <col min="5124" max="5124" width="16" style="5" customWidth="1"/>
    <col min="5125" max="5125" width="11.5" style="5" bestFit="1" customWidth="1"/>
    <col min="5126" max="5126" width="14.83203125" style="5" bestFit="1" customWidth="1"/>
    <col min="5127" max="5127" width="13.83203125" style="5" bestFit="1" customWidth="1"/>
    <col min="5128" max="5128" width="13.83203125" style="5" customWidth="1"/>
    <col min="5129" max="5129" width="13.83203125" style="5" bestFit="1" customWidth="1"/>
    <col min="5130" max="5130" width="16" style="5" customWidth="1"/>
    <col min="5131" max="5131" width="13" style="5" customWidth="1"/>
    <col min="5132" max="5132" width="13.5" style="5" bestFit="1" customWidth="1"/>
    <col min="5133" max="5133" width="10.6640625" style="5" bestFit="1" customWidth="1"/>
    <col min="5134" max="5134" width="12" style="5" bestFit="1" customWidth="1"/>
    <col min="5135" max="5135" width="14.6640625" style="5" bestFit="1" customWidth="1"/>
    <col min="5136" max="5136" width="15.33203125" style="5" customWidth="1"/>
    <col min="5137" max="5137" width="12.33203125" style="5" customWidth="1"/>
    <col min="5138" max="5138" width="8" style="5" bestFit="1" customWidth="1"/>
    <col min="5139" max="5140" width="13" style="5" bestFit="1" customWidth="1"/>
    <col min="5141" max="5141" width="8.83203125" style="5" bestFit="1" customWidth="1"/>
    <col min="5142" max="5142" width="16" style="5" customWidth="1"/>
    <col min="5143" max="5143" width="11.33203125" style="5" customWidth="1"/>
    <col min="5144" max="5144" width="13" style="5" bestFit="1" customWidth="1"/>
    <col min="5145" max="5145" width="14.5" style="5" customWidth="1"/>
    <col min="5146" max="5146" width="13" style="5" bestFit="1" customWidth="1"/>
    <col min="5147" max="5147" width="16" style="5" customWidth="1"/>
    <col min="5148" max="5148" width="11" style="5" bestFit="1" customWidth="1"/>
    <col min="5149" max="5149" width="12.1640625" style="5" bestFit="1" customWidth="1"/>
    <col min="5150" max="5150" width="13.6640625" style="5" bestFit="1" customWidth="1"/>
    <col min="5151" max="5340" width="10.6640625" style="5"/>
    <col min="5341" max="5341" width="3.1640625" style="5" bestFit="1" customWidth="1"/>
    <col min="5342" max="5342" width="17" style="5" bestFit="1" customWidth="1"/>
    <col min="5343" max="5343" width="17.6640625" style="5" customWidth="1"/>
    <col min="5344" max="5344" width="9.83203125" style="5" customWidth="1"/>
    <col min="5345" max="5345" width="10.83203125" style="5" customWidth="1"/>
    <col min="5346" max="5346" width="32.5" style="5" bestFit="1" customWidth="1"/>
    <col min="5347" max="5356" width="16" style="5" customWidth="1"/>
    <col min="5357" max="5357" width="14.1640625" style="5" bestFit="1" customWidth="1"/>
    <col min="5358" max="5358" width="13.5" style="5" bestFit="1" customWidth="1"/>
    <col min="5359" max="5359" width="15.5" style="5" bestFit="1" customWidth="1"/>
    <col min="5360" max="5360" width="13.5" style="5" bestFit="1" customWidth="1"/>
    <col min="5361" max="5361" width="14.6640625" style="5" customWidth="1"/>
    <col min="5362" max="5371" width="16" style="5" customWidth="1"/>
    <col min="5372" max="5372" width="13.83203125" style="5" customWidth="1"/>
    <col min="5373" max="5373" width="13.5" style="5" customWidth="1"/>
    <col min="5374" max="5374" width="12.6640625" style="5" customWidth="1"/>
    <col min="5375" max="5375" width="15.6640625" style="5" bestFit="1" customWidth="1"/>
    <col min="5376" max="5376" width="14.1640625" style="5" customWidth="1"/>
    <col min="5377" max="5377" width="15.83203125" style="5" bestFit="1" customWidth="1"/>
    <col min="5378" max="5378" width="13.83203125" style="5" bestFit="1" customWidth="1"/>
    <col min="5379" max="5379" width="12.83203125" style="5" customWidth="1"/>
    <col min="5380" max="5380" width="16" style="5" customWidth="1"/>
    <col min="5381" max="5381" width="11.5" style="5" bestFit="1" customWidth="1"/>
    <col min="5382" max="5382" width="14.83203125" style="5" bestFit="1" customWidth="1"/>
    <col min="5383" max="5383" width="13.83203125" style="5" bestFit="1" customWidth="1"/>
    <col min="5384" max="5384" width="13.83203125" style="5" customWidth="1"/>
    <col min="5385" max="5385" width="13.83203125" style="5" bestFit="1" customWidth="1"/>
    <col min="5386" max="5386" width="16" style="5" customWidth="1"/>
    <col min="5387" max="5387" width="13" style="5" customWidth="1"/>
    <col min="5388" max="5388" width="13.5" style="5" bestFit="1" customWidth="1"/>
    <col min="5389" max="5389" width="10.6640625" style="5" bestFit="1" customWidth="1"/>
    <col min="5390" max="5390" width="12" style="5" bestFit="1" customWidth="1"/>
    <col min="5391" max="5391" width="14.6640625" style="5" bestFit="1" customWidth="1"/>
    <col min="5392" max="5392" width="15.33203125" style="5" customWidth="1"/>
    <col min="5393" max="5393" width="12.33203125" style="5" customWidth="1"/>
    <col min="5394" max="5394" width="8" style="5" bestFit="1" customWidth="1"/>
    <col min="5395" max="5396" width="13" style="5" bestFit="1" customWidth="1"/>
    <col min="5397" max="5397" width="8.83203125" style="5" bestFit="1" customWidth="1"/>
    <col min="5398" max="5398" width="16" style="5" customWidth="1"/>
    <col min="5399" max="5399" width="11.33203125" style="5" customWidth="1"/>
    <col min="5400" max="5400" width="13" style="5" bestFit="1" customWidth="1"/>
    <col min="5401" max="5401" width="14.5" style="5" customWidth="1"/>
    <col min="5402" max="5402" width="13" style="5" bestFit="1" customWidth="1"/>
    <col min="5403" max="5403" width="16" style="5" customWidth="1"/>
    <col min="5404" max="5404" width="11" style="5" bestFit="1" customWidth="1"/>
    <col min="5405" max="5405" width="12.1640625" style="5" bestFit="1" customWidth="1"/>
    <col min="5406" max="5406" width="13.6640625" style="5" bestFit="1" customWidth="1"/>
    <col min="5407" max="5596" width="10.6640625" style="5"/>
    <col min="5597" max="5597" width="3.1640625" style="5" bestFit="1" customWidth="1"/>
    <col min="5598" max="5598" width="17" style="5" bestFit="1" customWidth="1"/>
    <col min="5599" max="5599" width="17.6640625" style="5" customWidth="1"/>
    <col min="5600" max="5600" width="9.83203125" style="5" customWidth="1"/>
    <col min="5601" max="5601" width="10.83203125" style="5" customWidth="1"/>
    <col min="5602" max="5602" width="32.5" style="5" bestFit="1" customWidth="1"/>
    <col min="5603" max="5612" width="16" style="5" customWidth="1"/>
    <col min="5613" max="5613" width="14.1640625" style="5" bestFit="1" customWidth="1"/>
    <col min="5614" max="5614" width="13.5" style="5" bestFit="1" customWidth="1"/>
    <col min="5615" max="5615" width="15.5" style="5" bestFit="1" customWidth="1"/>
    <col min="5616" max="5616" width="13.5" style="5" bestFit="1" customWidth="1"/>
    <col min="5617" max="5617" width="14.6640625" style="5" customWidth="1"/>
    <col min="5618" max="5627" width="16" style="5" customWidth="1"/>
    <col min="5628" max="5628" width="13.83203125" style="5" customWidth="1"/>
    <col min="5629" max="5629" width="13.5" style="5" customWidth="1"/>
    <col min="5630" max="5630" width="12.6640625" style="5" customWidth="1"/>
    <col min="5631" max="5631" width="15.6640625" style="5" bestFit="1" customWidth="1"/>
    <col min="5632" max="5632" width="14.1640625" style="5" customWidth="1"/>
    <col min="5633" max="5633" width="15.83203125" style="5" bestFit="1" customWidth="1"/>
    <col min="5634" max="5634" width="13.83203125" style="5" bestFit="1" customWidth="1"/>
    <col min="5635" max="5635" width="12.83203125" style="5" customWidth="1"/>
    <col min="5636" max="5636" width="16" style="5" customWidth="1"/>
    <col min="5637" max="5637" width="11.5" style="5" bestFit="1" customWidth="1"/>
    <col min="5638" max="5638" width="14.83203125" style="5" bestFit="1" customWidth="1"/>
    <col min="5639" max="5639" width="13.83203125" style="5" bestFit="1" customWidth="1"/>
    <col min="5640" max="5640" width="13.83203125" style="5" customWidth="1"/>
    <col min="5641" max="5641" width="13.83203125" style="5" bestFit="1" customWidth="1"/>
    <col min="5642" max="5642" width="16" style="5" customWidth="1"/>
    <col min="5643" max="5643" width="13" style="5" customWidth="1"/>
    <col min="5644" max="5644" width="13.5" style="5" bestFit="1" customWidth="1"/>
    <col min="5645" max="5645" width="10.6640625" style="5" bestFit="1" customWidth="1"/>
    <col min="5646" max="5646" width="12" style="5" bestFit="1" customWidth="1"/>
    <col min="5647" max="5647" width="14.6640625" style="5" bestFit="1" customWidth="1"/>
    <col min="5648" max="5648" width="15.33203125" style="5" customWidth="1"/>
    <col min="5649" max="5649" width="12.33203125" style="5" customWidth="1"/>
    <col min="5650" max="5650" width="8" style="5" bestFit="1" customWidth="1"/>
    <col min="5651" max="5652" width="13" style="5" bestFit="1" customWidth="1"/>
    <col min="5653" max="5653" width="8.83203125" style="5" bestFit="1" customWidth="1"/>
    <col min="5654" max="5654" width="16" style="5" customWidth="1"/>
    <col min="5655" max="5655" width="11.33203125" style="5" customWidth="1"/>
    <col min="5656" max="5656" width="13" style="5" bestFit="1" customWidth="1"/>
    <col min="5657" max="5657" width="14.5" style="5" customWidth="1"/>
    <col min="5658" max="5658" width="13" style="5" bestFit="1" customWidth="1"/>
    <col min="5659" max="5659" width="16" style="5" customWidth="1"/>
    <col min="5660" max="5660" width="11" style="5" bestFit="1" customWidth="1"/>
    <col min="5661" max="5661" width="12.1640625" style="5" bestFit="1" customWidth="1"/>
    <col min="5662" max="5662" width="13.6640625" style="5" bestFit="1" customWidth="1"/>
    <col min="5663" max="5852" width="10.6640625" style="5"/>
    <col min="5853" max="5853" width="3.1640625" style="5" bestFit="1" customWidth="1"/>
    <col min="5854" max="5854" width="17" style="5" bestFit="1" customWidth="1"/>
    <col min="5855" max="5855" width="17.6640625" style="5" customWidth="1"/>
    <col min="5856" max="5856" width="9.83203125" style="5" customWidth="1"/>
    <col min="5857" max="5857" width="10.83203125" style="5" customWidth="1"/>
    <col min="5858" max="5858" width="32.5" style="5" bestFit="1" customWidth="1"/>
    <col min="5859" max="5868" width="16" style="5" customWidth="1"/>
    <col min="5869" max="5869" width="14.1640625" style="5" bestFit="1" customWidth="1"/>
    <col min="5870" max="5870" width="13.5" style="5" bestFit="1" customWidth="1"/>
    <col min="5871" max="5871" width="15.5" style="5" bestFit="1" customWidth="1"/>
    <col min="5872" max="5872" width="13.5" style="5" bestFit="1" customWidth="1"/>
    <col min="5873" max="5873" width="14.6640625" style="5" customWidth="1"/>
    <col min="5874" max="5883" width="16" style="5" customWidth="1"/>
    <col min="5884" max="5884" width="13.83203125" style="5" customWidth="1"/>
    <col min="5885" max="5885" width="13.5" style="5" customWidth="1"/>
    <col min="5886" max="5886" width="12.6640625" style="5" customWidth="1"/>
    <col min="5887" max="5887" width="15.6640625" style="5" bestFit="1" customWidth="1"/>
    <col min="5888" max="5888" width="14.1640625" style="5" customWidth="1"/>
    <col min="5889" max="5889" width="15.83203125" style="5" bestFit="1" customWidth="1"/>
    <col min="5890" max="5890" width="13.83203125" style="5" bestFit="1" customWidth="1"/>
    <col min="5891" max="5891" width="12.83203125" style="5" customWidth="1"/>
    <col min="5892" max="5892" width="16" style="5" customWidth="1"/>
    <col min="5893" max="5893" width="11.5" style="5" bestFit="1" customWidth="1"/>
    <col min="5894" max="5894" width="14.83203125" style="5" bestFit="1" customWidth="1"/>
    <col min="5895" max="5895" width="13.83203125" style="5" bestFit="1" customWidth="1"/>
    <col min="5896" max="5896" width="13.83203125" style="5" customWidth="1"/>
    <col min="5897" max="5897" width="13.83203125" style="5" bestFit="1" customWidth="1"/>
    <col min="5898" max="5898" width="16" style="5" customWidth="1"/>
    <col min="5899" max="5899" width="13" style="5" customWidth="1"/>
    <col min="5900" max="5900" width="13.5" style="5" bestFit="1" customWidth="1"/>
    <col min="5901" max="5901" width="10.6640625" style="5" bestFit="1" customWidth="1"/>
    <col min="5902" max="5902" width="12" style="5" bestFit="1" customWidth="1"/>
    <col min="5903" max="5903" width="14.6640625" style="5" bestFit="1" customWidth="1"/>
    <col min="5904" max="5904" width="15.33203125" style="5" customWidth="1"/>
    <col min="5905" max="5905" width="12.33203125" style="5" customWidth="1"/>
    <col min="5906" max="5906" width="8" style="5" bestFit="1" customWidth="1"/>
    <col min="5907" max="5908" width="13" style="5" bestFit="1" customWidth="1"/>
    <col min="5909" max="5909" width="8.83203125" style="5" bestFit="1" customWidth="1"/>
    <col min="5910" max="5910" width="16" style="5" customWidth="1"/>
    <col min="5911" max="5911" width="11.33203125" style="5" customWidth="1"/>
    <col min="5912" max="5912" width="13" style="5" bestFit="1" customWidth="1"/>
    <col min="5913" max="5913" width="14.5" style="5" customWidth="1"/>
    <col min="5914" max="5914" width="13" style="5" bestFit="1" customWidth="1"/>
    <col min="5915" max="5915" width="16" style="5" customWidth="1"/>
    <col min="5916" max="5916" width="11" style="5" bestFit="1" customWidth="1"/>
    <col min="5917" max="5917" width="12.1640625" style="5" bestFit="1" customWidth="1"/>
    <col min="5918" max="5918" width="13.6640625" style="5" bestFit="1" customWidth="1"/>
    <col min="5919" max="6108" width="10.6640625" style="5"/>
    <col min="6109" max="6109" width="3.1640625" style="5" bestFit="1" customWidth="1"/>
    <col min="6110" max="6110" width="17" style="5" bestFit="1" customWidth="1"/>
    <col min="6111" max="6111" width="17.6640625" style="5" customWidth="1"/>
    <col min="6112" max="6112" width="9.83203125" style="5" customWidth="1"/>
    <col min="6113" max="6113" width="10.83203125" style="5" customWidth="1"/>
    <col min="6114" max="6114" width="32.5" style="5" bestFit="1" customWidth="1"/>
    <col min="6115" max="6124" width="16" style="5" customWidth="1"/>
    <col min="6125" max="6125" width="14.1640625" style="5" bestFit="1" customWidth="1"/>
    <col min="6126" max="6126" width="13.5" style="5" bestFit="1" customWidth="1"/>
    <col min="6127" max="6127" width="15.5" style="5" bestFit="1" customWidth="1"/>
    <col min="6128" max="6128" width="13.5" style="5" bestFit="1" customWidth="1"/>
    <col min="6129" max="6129" width="14.6640625" style="5" customWidth="1"/>
    <col min="6130" max="6139" width="16" style="5" customWidth="1"/>
    <col min="6140" max="6140" width="13.83203125" style="5" customWidth="1"/>
    <col min="6141" max="6141" width="13.5" style="5" customWidth="1"/>
    <col min="6142" max="6142" width="12.6640625" style="5" customWidth="1"/>
    <col min="6143" max="6143" width="15.6640625" style="5" bestFit="1" customWidth="1"/>
    <col min="6144" max="6144" width="14.1640625" style="5" customWidth="1"/>
    <col min="6145" max="6145" width="15.83203125" style="5" bestFit="1" customWidth="1"/>
    <col min="6146" max="6146" width="13.83203125" style="5" bestFit="1" customWidth="1"/>
    <col min="6147" max="6147" width="12.83203125" style="5" customWidth="1"/>
    <col min="6148" max="6148" width="16" style="5" customWidth="1"/>
    <col min="6149" max="6149" width="11.5" style="5" bestFit="1" customWidth="1"/>
    <col min="6150" max="6150" width="14.83203125" style="5" bestFit="1" customWidth="1"/>
    <col min="6151" max="6151" width="13.83203125" style="5" bestFit="1" customWidth="1"/>
    <col min="6152" max="6152" width="13.83203125" style="5" customWidth="1"/>
    <col min="6153" max="6153" width="13.83203125" style="5" bestFit="1" customWidth="1"/>
    <col min="6154" max="6154" width="16" style="5" customWidth="1"/>
    <col min="6155" max="6155" width="13" style="5" customWidth="1"/>
    <col min="6156" max="6156" width="13.5" style="5" bestFit="1" customWidth="1"/>
    <col min="6157" max="6157" width="10.6640625" style="5" bestFit="1" customWidth="1"/>
    <col min="6158" max="6158" width="12" style="5" bestFit="1" customWidth="1"/>
    <col min="6159" max="6159" width="14.6640625" style="5" bestFit="1" customWidth="1"/>
    <col min="6160" max="6160" width="15.33203125" style="5" customWidth="1"/>
    <col min="6161" max="6161" width="12.33203125" style="5" customWidth="1"/>
    <col min="6162" max="6162" width="8" style="5" bestFit="1" customWidth="1"/>
    <col min="6163" max="6164" width="13" style="5" bestFit="1" customWidth="1"/>
    <col min="6165" max="6165" width="8.83203125" style="5" bestFit="1" customWidth="1"/>
    <col min="6166" max="6166" width="16" style="5" customWidth="1"/>
    <col min="6167" max="6167" width="11.33203125" style="5" customWidth="1"/>
    <col min="6168" max="6168" width="13" style="5" bestFit="1" customWidth="1"/>
    <col min="6169" max="6169" width="14.5" style="5" customWidth="1"/>
    <col min="6170" max="6170" width="13" style="5" bestFit="1" customWidth="1"/>
    <col min="6171" max="6171" width="16" style="5" customWidth="1"/>
    <col min="6172" max="6172" width="11" style="5" bestFit="1" customWidth="1"/>
    <col min="6173" max="6173" width="12.1640625" style="5" bestFit="1" customWidth="1"/>
    <col min="6174" max="6174" width="13.6640625" style="5" bestFit="1" customWidth="1"/>
    <col min="6175" max="6364" width="10.6640625" style="5"/>
    <col min="6365" max="6365" width="3.1640625" style="5" bestFit="1" customWidth="1"/>
    <col min="6366" max="6366" width="17" style="5" bestFit="1" customWidth="1"/>
    <col min="6367" max="6367" width="17.6640625" style="5" customWidth="1"/>
    <col min="6368" max="6368" width="9.83203125" style="5" customWidth="1"/>
    <col min="6369" max="6369" width="10.83203125" style="5" customWidth="1"/>
    <col min="6370" max="6370" width="32.5" style="5" bestFit="1" customWidth="1"/>
    <col min="6371" max="6380" width="16" style="5" customWidth="1"/>
    <col min="6381" max="6381" width="14.1640625" style="5" bestFit="1" customWidth="1"/>
    <col min="6382" max="6382" width="13.5" style="5" bestFit="1" customWidth="1"/>
    <col min="6383" max="6383" width="15.5" style="5" bestFit="1" customWidth="1"/>
    <col min="6384" max="6384" width="13.5" style="5" bestFit="1" customWidth="1"/>
    <col min="6385" max="6385" width="14.6640625" style="5" customWidth="1"/>
    <col min="6386" max="6395" width="16" style="5" customWidth="1"/>
    <col min="6396" max="6396" width="13.83203125" style="5" customWidth="1"/>
    <col min="6397" max="6397" width="13.5" style="5" customWidth="1"/>
    <col min="6398" max="6398" width="12.6640625" style="5" customWidth="1"/>
    <col min="6399" max="6399" width="15.6640625" style="5" bestFit="1" customWidth="1"/>
    <col min="6400" max="6400" width="14.1640625" style="5" customWidth="1"/>
    <col min="6401" max="6401" width="15.83203125" style="5" bestFit="1" customWidth="1"/>
    <col min="6402" max="6402" width="13.83203125" style="5" bestFit="1" customWidth="1"/>
    <col min="6403" max="6403" width="12.83203125" style="5" customWidth="1"/>
    <col min="6404" max="6404" width="16" style="5" customWidth="1"/>
    <col min="6405" max="6405" width="11.5" style="5" bestFit="1" customWidth="1"/>
    <col min="6406" max="6406" width="14.83203125" style="5" bestFit="1" customWidth="1"/>
    <col min="6407" max="6407" width="13.83203125" style="5" bestFit="1" customWidth="1"/>
    <col min="6408" max="6408" width="13.83203125" style="5" customWidth="1"/>
    <col min="6409" max="6409" width="13.83203125" style="5" bestFit="1" customWidth="1"/>
    <col min="6410" max="6410" width="16" style="5" customWidth="1"/>
    <col min="6411" max="6411" width="13" style="5" customWidth="1"/>
    <col min="6412" max="6412" width="13.5" style="5" bestFit="1" customWidth="1"/>
    <col min="6413" max="6413" width="10.6640625" style="5" bestFit="1" customWidth="1"/>
    <col min="6414" max="6414" width="12" style="5" bestFit="1" customWidth="1"/>
    <col min="6415" max="6415" width="14.6640625" style="5" bestFit="1" customWidth="1"/>
    <col min="6416" max="6416" width="15.33203125" style="5" customWidth="1"/>
    <col min="6417" max="6417" width="12.33203125" style="5" customWidth="1"/>
    <col min="6418" max="6418" width="8" style="5" bestFit="1" customWidth="1"/>
    <col min="6419" max="6420" width="13" style="5" bestFit="1" customWidth="1"/>
    <col min="6421" max="6421" width="8.83203125" style="5" bestFit="1" customWidth="1"/>
    <col min="6422" max="6422" width="16" style="5" customWidth="1"/>
    <col min="6423" max="6423" width="11.33203125" style="5" customWidth="1"/>
    <col min="6424" max="6424" width="13" style="5" bestFit="1" customWidth="1"/>
    <col min="6425" max="6425" width="14.5" style="5" customWidth="1"/>
    <col min="6426" max="6426" width="13" style="5" bestFit="1" customWidth="1"/>
    <col min="6427" max="6427" width="16" style="5" customWidth="1"/>
    <col min="6428" max="6428" width="11" style="5" bestFit="1" customWidth="1"/>
    <col min="6429" max="6429" width="12.1640625" style="5" bestFit="1" customWidth="1"/>
    <col min="6430" max="6430" width="13.6640625" style="5" bestFit="1" customWidth="1"/>
    <col min="6431" max="6620" width="10.6640625" style="5"/>
    <col min="6621" max="6621" width="3.1640625" style="5" bestFit="1" customWidth="1"/>
    <col min="6622" max="6622" width="17" style="5" bestFit="1" customWidth="1"/>
    <col min="6623" max="6623" width="17.6640625" style="5" customWidth="1"/>
    <col min="6624" max="6624" width="9.83203125" style="5" customWidth="1"/>
    <col min="6625" max="6625" width="10.83203125" style="5" customWidth="1"/>
    <col min="6626" max="6626" width="32.5" style="5" bestFit="1" customWidth="1"/>
    <col min="6627" max="6636" width="16" style="5" customWidth="1"/>
    <col min="6637" max="6637" width="14.1640625" style="5" bestFit="1" customWidth="1"/>
    <col min="6638" max="6638" width="13.5" style="5" bestFit="1" customWidth="1"/>
    <col min="6639" max="6639" width="15.5" style="5" bestFit="1" customWidth="1"/>
    <col min="6640" max="6640" width="13.5" style="5" bestFit="1" customWidth="1"/>
    <col min="6641" max="6641" width="14.6640625" style="5" customWidth="1"/>
    <col min="6642" max="6651" width="16" style="5" customWidth="1"/>
    <col min="6652" max="6652" width="13.83203125" style="5" customWidth="1"/>
    <col min="6653" max="6653" width="13.5" style="5" customWidth="1"/>
    <col min="6654" max="6654" width="12.6640625" style="5" customWidth="1"/>
    <col min="6655" max="6655" width="15.6640625" style="5" bestFit="1" customWidth="1"/>
    <col min="6656" max="6656" width="14.1640625" style="5" customWidth="1"/>
    <col min="6657" max="6657" width="15.83203125" style="5" bestFit="1" customWidth="1"/>
    <col min="6658" max="6658" width="13.83203125" style="5" bestFit="1" customWidth="1"/>
    <col min="6659" max="6659" width="12.83203125" style="5" customWidth="1"/>
    <col min="6660" max="6660" width="16" style="5" customWidth="1"/>
    <col min="6661" max="6661" width="11.5" style="5" bestFit="1" customWidth="1"/>
    <col min="6662" max="6662" width="14.83203125" style="5" bestFit="1" customWidth="1"/>
    <col min="6663" max="6663" width="13.83203125" style="5" bestFit="1" customWidth="1"/>
    <col min="6664" max="6664" width="13.83203125" style="5" customWidth="1"/>
    <col min="6665" max="6665" width="13.83203125" style="5" bestFit="1" customWidth="1"/>
    <col min="6666" max="6666" width="16" style="5" customWidth="1"/>
    <col min="6667" max="6667" width="13" style="5" customWidth="1"/>
    <col min="6668" max="6668" width="13.5" style="5" bestFit="1" customWidth="1"/>
    <col min="6669" max="6669" width="10.6640625" style="5" bestFit="1" customWidth="1"/>
    <col min="6670" max="6670" width="12" style="5" bestFit="1" customWidth="1"/>
    <col min="6671" max="6671" width="14.6640625" style="5" bestFit="1" customWidth="1"/>
    <col min="6672" max="6672" width="15.33203125" style="5" customWidth="1"/>
    <col min="6673" max="6673" width="12.33203125" style="5" customWidth="1"/>
    <col min="6674" max="6674" width="8" style="5" bestFit="1" customWidth="1"/>
    <col min="6675" max="6676" width="13" style="5" bestFit="1" customWidth="1"/>
    <col min="6677" max="6677" width="8.83203125" style="5" bestFit="1" customWidth="1"/>
    <col min="6678" max="6678" width="16" style="5" customWidth="1"/>
    <col min="6679" max="6679" width="11.33203125" style="5" customWidth="1"/>
    <col min="6680" max="6680" width="13" style="5" bestFit="1" customWidth="1"/>
    <col min="6681" max="6681" width="14.5" style="5" customWidth="1"/>
    <col min="6682" max="6682" width="13" style="5" bestFit="1" customWidth="1"/>
    <col min="6683" max="6683" width="16" style="5" customWidth="1"/>
    <col min="6684" max="6684" width="11" style="5" bestFit="1" customWidth="1"/>
    <col min="6685" max="6685" width="12.1640625" style="5" bestFit="1" customWidth="1"/>
    <col min="6686" max="6686" width="13.6640625" style="5" bestFit="1" customWidth="1"/>
    <col min="6687" max="6876" width="10.6640625" style="5"/>
    <col min="6877" max="6877" width="3.1640625" style="5" bestFit="1" customWidth="1"/>
    <col min="6878" max="6878" width="17" style="5" bestFit="1" customWidth="1"/>
    <col min="6879" max="6879" width="17.6640625" style="5" customWidth="1"/>
    <col min="6880" max="6880" width="9.83203125" style="5" customWidth="1"/>
    <col min="6881" max="6881" width="10.83203125" style="5" customWidth="1"/>
    <col min="6882" max="6882" width="32.5" style="5" bestFit="1" customWidth="1"/>
    <col min="6883" max="6892" width="16" style="5" customWidth="1"/>
    <col min="6893" max="6893" width="14.1640625" style="5" bestFit="1" customWidth="1"/>
    <col min="6894" max="6894" width="13.5" style="5" bestFit="1" customWidth="1"/>
    <col min="6895" max="6895" width="15.5" style="5" bestFit="1" customWidth="1"/>
    <col min="6896" max="6896" width="13.5" style="5" bestFit="1" customWidth="1"/>
    <col min="6897" max="6897" width="14.6640625" style="5" customWidth="1"/>
    <col min="6898" max="6907" width="16" style="5" customWidth="1"/>
    <col min="6908" max="6908" width="13.83203125" style="5" customWidth="1"/>
    <col min="6909" max="6909" width="13.5" style="5" customWidth="1"/>
    <col min="6910" max="6910" width="12.6640625" style="5" customWidth="1"/>
    <col min="6911" max="6911" width="15.6640625" style="5" bestFit="1" customWidth="1"/>
    <col min="6912" max="6912" width="14.1640625" style="5" customWidth="1"/>
    <col min="6913" max="6913" width="15.83203125" style="5" bestFit="1" customWidth="1"/>
    <col min="6914" max="6914" width="13.83203125" style="5" bestFit="1" customWidth="1"/>
    <col min="6915" max="6915" width="12.83203125" style="5" customWidth="1"/>
    <col min="6916" max="6916" width="16" style="5" customWidth="1"/>
    <col min="6917" max="6917" width="11.5" style="5" bestFit="1" customWidth="1"/>
    <col min="6918" max="6918" width="14.83203125" style="5" bestFit="1" customWidth="1"/>
    <col min="6919" max="6919" width="13.83203125" style="5" bestFit="1" customWidth="1"/>
    <col min="6920" max="6920" width="13.83203125" style="5" customWidth="1"/>
    <col min="6921" max="6921" width="13.83203125" style="5" bestFit="1" customWidth="1"/>
    <col min="6922" max="6922" width="16" style="5" customWidth="1"/>
    <col min="6923" max="6923" width="13" style="5" customWidth="1"/>
    <col min="6924" max="6924" width="13.5" style="5" bestFit="1" customWidth="1"/>
    <col min="6925" max="6925" width="10.6640625" style="5" bestFit="1" customWidth="1"/>
    <col min="6926" max="6926" width="12" style="5" bestFit="1" customWidth="1"/>
    <col min="6927" max="6927" width="14.6640625" style="5" bestFit="1" customWidth="1"/>
    <col min="6928" max="6928" width="15.33203125" style="5" customWidth="1"/>
    <col min="6929" max="6929" width="12.33203125" style="5" customWidth="1"/>
    <col min="6930" max="6930" width="8" style="5" bestFit="1" customWidth="1"/>
    <col min="6931" max="6932" width="13" style="5" bestFit="1" customWidth="1"/>
    <col min="6933" max="6933" width="8.83203125" style="5" bestFit="1" customWidth="1"/>
    <col min="6934" max="6934" width="16" style="5" customWidth="1"/>
    <col min="6935" max="6935" width="11.33203125" style="5" customWidth="1"/>
    <col min="6936" max="6936" width="13" style="5" bestFit="1" customWidth="1"/>
    <col min="6937" max="6937" width="14.5" style="5" customWidth="1"/>
    <col min="6938" max="6938" width="13" style="5" bestFit="1" customWidth="1"/>
    <col min="6939" max="6939" width="16" style="5" customWidth="1"/>
    <col min="6940" max="6940" width="11" style="5" bestFit="1" customWidth="1"/>
    <col min="6941" max="6941" width="12.1640625" style="5" bestFit="1" customWidth="1"/>
    <col min="6942" max="6942" width="13.6640625" style="5" bestFit="1" customWidth="1"/>
    <col min="6943" max="7132" width="10.6640625" style="5"/>
    <col min="7133" max="7133" width="3.1640625" style="5" bestFit="1" customWidth="1"/>
    <col min="7134" max="7134" width="17" style="5" bestFit="1" customWidth="1"/>
    <col min="7135" max="7135" width="17.6640625" style="5" customWidth="1"/>
    <col min="7136" max="7136" width="9.83203125" style="5" customWidth="1"/>
    <col min="7137" max="7137" width="10.83203125" style="5" customWidth="1"/>
    <col min="7138" max="7138" width="32.5" style="5" bestFit="1" customWidth="1"/>
    <col min="7139" max="7148" width="16" style="5" customWidth="1"/>
    <col min="7149" max="7149" width="14.1640625" style="5" bestFit="1" customWidth="1"/>
    <col min="7150" max="7150" width="13.5" style="5" bestFit="1" customWidth="1"/>
    <col min="7151" max="7151" width="15.5" style="5" bestFit="1" customWidth="1"/>
    <col min="7152" max="7152" width="13.5" style="5" bestFit="1" customWidth="1"/>
    <col min="7153" max="7153" width="14.6640625" style="5" customWidth="1"/>
    <col min="7154" max="7163" width="16" style="5" customWidth="1"/>
    <col min="7164" max="7164" width="13.83203125" style="5" customWidth="1"/>
    <col min="7165" max="7165" width="13.5" style="5" customWidth="1"/>
    <col min="7166" max="7166" width="12.6640625" style="5" customWidth="1"/>
    <col min="7167" max="7167" width="15.6640625" style="5" bestFit="1" customWidth="1"/>
    <col min="7168" max="7168" width="14.1640625" style="5" customWidth="1"/>
    <col min="7169" max="7169" width="15.83203125" style="5" bestFit="1" customWidth="1"/>
    <col min="7170" max="7170" width="13.83203125" style="5" bestFit="1" customWidth="1"/>
    <col min="7171" max="7171" width="12.83203125" style="5" customWidth="1"/>
    <col min="7172" max="7172" width="16" style="5" customWidth="1"/>
    <col min="7173" max="7173" width="11.5" style="5" bestFit="1" customWidth="1"/>
    <col min="7174" max="7174" width="14.83203125" style="5" bestFit="1" customWidth="1"/>
    <col min="7175" max="7175" width="13.83203125" style="5" bestFit="1" customWidth="1"/>
    <col min="7176" max="7176" width="13.83203125" style="5" customWidth="1"/>
    <col min="7177" max="7177" width="13.83203125" style="5" bestFit="1" customWidth="1"/>
    <col min="7178" max="7178" width="16" style="5" customWidth="1"/>
    <col min="7179" max="7179" width="13" style="5" customWidth="1"/>
    <col min="7180" max="7180" width="13.5" style="5" bestFit="1" customWidth="1"/>
    <col min="7181" max="7181" width="10.6640625" style="5" bestFit="1" customWidth="1"/>
    <col min="7182" max="7182" width="12" style="5" bestFit="1" customWidth="1"/>
    <col min="7183" max="7183" width="14.6640625" style="5" bestFit="1" customWidth="1"/>
    <col min="7184" max="7184" width="15.33203125" style="5" customWidth="1"/>
    <col min="7185" max="7185" width="12.33203125" style="5" customWidth="1"/>
    <col min="7186" max="7186" width="8" style="5" bestFit="1" customWidth="1"/>
    <col min="7187" max="7188" width="13" style="5" bestFit="1" customWidth="1"/>
    <col min="7189" max="7189" width="8.83203125" style="5" bestFit="1" customWidth="1"/>
    <col min="7190" max="7190" width="16" style="5" customWidth="1"/>
    <col min="7191" max="7191" width="11.33203125" style="5" customWidth="1"/>
    <col min="7192" max="7192" width="13" style="5" bestFit="1" customWidth="1"/>
    <col min="7193" max="7193" width="14.5" style="5" customWidth="1"/>
    <col min="7194" max="7194" width="13" style="5" bestFit="1" customWidth="1"/>
    <col min="7195" max="7195" width="16" style="5" customWidth="1"/>
    <col min="7196" max="7196" width="11" style="5" bestFit="1" customWidth="1"/>
    <col min="7197" max="7197" width="12.1640625" style="5" bestFit="1" customWidth="1"/>
    <col min="7198" max="7198" width="13.6640625" style="5" bestFit="1" customWidth="1"/>
    <col min="7199" max="7388" width="10.6640625" style="5"/>
    <col min="7389" max="7389" width="3.1640625" style="5" bestFit="1" customWidth="1"/>
    <col min="7390" max="7390" width="17" style="5" bestFit="1" customWidth="1"/>
    <col min="7391" max="7391" width="17.6640625" style="5" customWidth="1"/>
    <col min="7392" max="7392" width="9.83203125" style="5" customWidth="1"/>
    <col min="7393" max="7393" width="10.83203125" style="5" customWidth="1"/>
    <col min="7394" max="7394" width="32.5" style="5" bestFit="1" customWidth="1"/>
    <col min="7395" max="7404" width="16" style="5" customWidth="1"/>
    <col min="7405" max="7405" width="14.1640625" style="5" bestFit="1" customWidth="1"/>
    <col min="7406" max="7406" width="13.5" style="5" bestFit="1" customWidth="1"/>
    <col min="7407" max="7407" width="15.5" style="5" bestFit="1" customWidth="1"/>
    <col min="7408" max="7408" width="13.5" style="5" bestFit="1" customWidth="1"/>
    <col min="7409" max="7409" width="14.6640625" style="5" customWidth="1"/>
    <col min="7410" max="7419" width="16" style="5" customWidth="1"/>
    <col min="7420" max="7420" width="13.83203125" style="5" customWidth="1"/>
    <col min="7421" max="7421" width="13.5" style="5" customWidth="1"/>
    <col min="7422" max="7422" width="12.6640625" style="5" customWidth="1"/>
    <col min="7423" max="7423" width="15.6640625" style="5" bestFit="1" customWidth="1"/>
    <col min="7424" max="7424" width="14.1640625" style="5" customWidth="1"/>
    <col min="7425" max="7425" width="15.83203125" style="5" bestFit="1" customWidth="1"/>
    <col min="7426" max="7426" width="13.83203125" style="5" bestFit="1" customWidth="1"/>
    <col min="7427" max="7427" width="12.83203125" style="5" customWidth="1"/>
    <col min="7428" max="7428" width="16" style="5" customWidth="1"/>
    <col min="7429" max="7429" width="11.5" style="5" bestFit="1" customWidth="1"/>
    <col min="7430" max="7430" width="14.83203125" style="5" bestFit="1" customWidth="1"/>
    <col min="7431" max="7431" width="13.83203125" style="5" bestFit="1" customWidth="1"/>
    <col min="7432" max="7432" width="13.83203125" style="5" customWidth="1"/>
    <col min="7433" max="7433" width="13.83203125" style="5" bestFit="1" customWidth="1"/>
    <col min="7434" max="7434" width="16" style="5" customWidth="1"/>
    <col min="7435" max="7435" width="13" style="5" customWidth="1"/>
    <col min="7436" max="7436" width="13.5" style="5" bestFit="1" customWidth="1"/>
    <col min="7437" max="7437" width="10.6640625" style="5" bestFit="1" customWidth="1"/>
    <col min="7438" max="7438" width="12" style="5" bestFit="1" customWidth="1"/>
    <col min="7439" max="7439" width="14.6640625" style="5" bestFit="1" customWidth="1"/>
    <col min="7440" max="7440" width="15.33203125" style="5" customWidth="1"/>
    <col min="7441" max="7441" width="12.33203125" style="5" customWidth="1"/>
    <col min="7442" max="7442" width="8" style="5" bestFit="1" customWidth="1"/>
    <col min="7443" max="7444" width="13" style="5" bestFit="1" customWidth="1"/>
    <col min="7445" max="7445" width="8.83203125" style="5" bestFit="1" customWidth="1"/>
    <col min="7446" max="7446" width="16" style="5" customWidth="1"/>
    <col min="7447" max="7447" width="11.33203125" style="5" customWidth="1"/>
    <col min="7448" max="7448" width="13" style="5" bestFit="1" customWidth="1"/>
    <col min="7449" max="7449" width="14.5" style="5" customWidth="1"/>
    <col min="7450" max="7450" width="13" style="5" bestFit="1" customWidth="1"/>
    <col min="7451" max="7451" width="16" style="5" customWidth="1"/>
    <col min="7452" max="7452" width="11" style="5" bestFit="1" customWidth="1"/>
    <col min="7453" max="7453" width="12.1640625" style="5" bestFit="1" customWidth="1"/>
    <col min="7454" max="7454" width="13.6640625" style="5" bestFit="1" customWidth="1"/>
    <col min="7455" max="7644" width="10.6640625" style="5"/>
    <col min="7645" max="7645" width="3.1640625" style="5" bestFit="1" customWidth="1"/>
    <col min="7646" max="7646" width="17" style="5" bestFit="1" customWidth="1"/>
    <col min="7647" max="7647" width="17.6640625" style="5" customWidth="1"/>
    <col min="7648" max="7648" width="9.83203125" style="5" customWidth="1"/>
    <col min="7649" max="7649" width="10.83203125" style="5" customWidth="1"/>
    <col min="7650" max="7650" width="32.5" style="5" bestFit="1" customWidth="1"/>
    <col min="7651" max="7660" width="16" style="5" customWidth="1"/>
    <col min="7661" max="7661" width="14.1640625" style="5" bestFit="1" customWidth="1"/>
    <col min="7662" max="7662" width="13.5" style="5" bestFit="1" customWidth="1"/>
    <col min="7663" max="7663" width="15.5" style="5" bestFit="1" customWidth="1"/>
    <col min="7664" max="7664" width="13.5" style="5" bestFit="1" customWidth="1"/>
    <col min="7665" max="7665" width="14.6640625" style="5" customWidth="1"/>
    <col min="7666" max="7675" width="16" style="5" customWidth="1"/>
    <col min="7676" max="7676" width="13.83203125" style="5" customWidth="1"/>
    <col min="7677" max="7677" width="13.5" style="5" customWidth="1"/>
    <col min="7678" max="7678" width="12.6640625" style="5" customWidth="1"/>
    <col min="7679" max="7679" width="15.6640625" style="5" bestFit="1" customWidth="1"/>
    <col min="7680" max="7680" width="14.1640625" style="5" customWidth="1"/>
    <col min="7681" max="7681" width="15.83203125" style="5" bestFit="1" customWidth="1"/>
    <col min="7682" max="7682" width="13.83203125" style="5" bestFit="1" customWidth="1"/>
    <col min="7683" max="7683" width="12.83203125" style="5" customWidth="1"/>
    <col min="7684" max="7684" width="16" style="5" customWidth="1"/>
    <col min="7685" max="7685" width="11.5" style="5" bestFit="1" customWidth="1"/>
    <col min="7686" max="7686" width="14.83203125" style="5" bestFit="1" customWidth="1"/>
    <col min="7687" max="7687" width="13.83203125" style="5" bestFit="1" customWidth="1"/>
    <col min="7688" max="7688" width="13.83203125" style="5" customWidth="1"/>
    <col min="7689" max="7689" width="13.83203125" style="5" bestFit="1" customWidth="1"/>
    <col min="7690" max="7690" width="16" style="5" customWidth="1"/>
    <col min="7691" max="7691" width="13" style="5" customWidth="1"/>
    <col min="7692" max="7692" width="13.5" style="5" bestFit="1" customWidth="1"/>
    <col min="7693" max="7693" width="10.6640625" style="5" bestFit="1" customWidth="1"/>
    <col min="7694" max="7694" width="12" style="5" bestFit="1" customWidth="1"/>
    <col min="7695" max="7695" width="14.6640625" style="5" bestFit="1" customWidth="1"/>
    <col min="7696" max="7696" width="15.33203125" style="5" customWidth="1"/>
    <col min="7697" max="7697" width="12.33203125" style="5" customWidth="1"/>
    <col min="7698" max="7698" width="8" style="5" bestFit="1" customWidth="1"/>
    <col min="7699" max="7700" width="13" style="5" bestFit="1" customWidth="1"/>
    <col min="7701" max="7701" width="8.83203125" style="5" bestFit="1" customWidth="1"/>
    <col min="7702" max="7702" width="16" style="5" customWidth="1"/>
    <col min="7703" max="7703" width="11.33203125" style="5" customWidth="1"/>
    <col min="7704" max="7704" width="13" style="5" bestFit="1" customWidth="1"/>
    <col min="7705" max="7705" width="14.5" style="5" customWidth="1"/>
    <col min="7706" max="7706" width="13" style="5" bestFit="1" customWidth="1"/>
    <col min="7707" max="7707" width="16" style="5" customWidth="1"/>
    <col min="7708" max="7708" width="11" style="5" bestFit="1" customWidth="1"/>
    <col min="7709" max="7709" width="12.1640625" style="5" bestFit="1" customWidth="1"/>
    <col min="7710" max="7710" width="13.6640625" style="5" bestFit="1" customWidth="1"/>
    <col min="7711" max="7900" width="10.6640625" style="5"/>
    <col min="7901" max="7901" width="3.1640625" style="5" bestFit="1" customWidth="1"/>
    <col min="7902" max="7902" width="17" style="5" bestFit="1" customWidth="1"/>
    <col min="7903" max="7903" width="17.6640625" style="5" customWidth="1"/>
    <col min="7904" max="7904" width="9.83203125" style="5" customWidth="1"/>
    <col min="7905" max="7905" width="10.83203125" style="5" customWidth="1"/>
    <col min="7906" max="7906" width="32.5" style="5" bestFit="1" customWidth="1"/>
    <col min="7907" max="7916" width="16" style="5" customWidth="1"/>
    <col min="7917" max="7917" width="14.1640625" style="5" bestFit="1" customWidth="1"/>
    <col min="7918" max="7918" width="13.5" style="5" bestFit="1" customWidth="1"/>
    <col min="7919" max="7919" width="15.5" style="5" bestFit="1" customWidth="1"/>
    <col min="7920" max="7920" width="13.5" style="5" bestFit="1" customWidth="1"/>
    <col min="7921" max="7921" width="14.6640625" style="5" customWidth="1"/>
    <col min="7922" max="7931" width="16" style="5" customWidth="1"/>
    <col min="7932" max="7932" width="13.83203125" style="5" customWidth="1"/>
    <col min="7933" max="7933" width="13.5" style="5" customWidth="1"/>
    <col min="7934" max="7934" width="12.6640625" style="5" customWidth="1"/>
    <col min="7935" max="7935" width="15.6640625" style="5" bestFit="1" customWidth="1"/>
    <col min="7936" max="7936" width="14.1640625" style="5" customWidth="1"/>
    <col min="7937" max="7937" width="15.83203125" style="5" bestFit="1" customWidth="1"/>
    <col min="7938" max="7938" width="13.83203125" style="5" bestFit="1" customWidth="1"/>
    <col min="7939" max="7939" width="12.83203125" style="5" customWidth="1"/>
    <col min="7940" max="7940" width="16" style="5" customWidth="1"/>
    <col min="7941" max="7941" width="11.5" style="5" bestFit="1" customWidth="1"/>
    <col min="7942" max="7942" width="14.83203125" style="5" bestFit="1" customWidth="1"/>
    <col min="7943" max="7943" width="13.83203125" style="5" bestFit="1" customWidth="1"/>
    <col min="7944" max="7944" width="13.83203125" style="5" customWidth="1"/>
    <col min="7945" max="7945" width="13.83203125" style="5" bestFit="1" customWidth="1"/>
    <col min="7946" max="7946" width="16" style="5" customWidth="1"/>
    <col min="7947" max="7947" width="13" style="5" customWidth="1"/>
    <col min="7948" max="7948" width="13.5" style="5" bestFit="1" customWidth="1"/>
    <col min="7949" max="7949" width="10.6640625" style="5" bestFit="1" customWidth="1"/>
    <col min="7950" max="7950" width="12" style="5" bestFit="1" customWidth="1"/>
    <col min="7951" max="7951" width="14.6640625" style="5" bestFit="1" customWidth="1"/>
    <col min="7952" max="7952" width="15.33203125" style="5" customWidth="1"/>
    <col min="7953" max="7953" width="12.33203125" style="5" customWidth="1"/>
    <col min="7954" max="7954" width="8" style="5" bestFit="1" customWidth="1"/>
    <col min="7955" max="7956" width="13" style="5" bestFit="1" customWidth="1"/>
    <col min="7957" max="7957" width="8.83203125" style="5" bestFit="1" customWidth="1"/>
    <col min="7958" max="7958" width="16" style="5" customWidth="1"/>
    <col min="7959" max="7959" width="11.33203125" style="5" customWidth="1"/>
    <col min="7960" max="7960" width="13" style="5" bestFit="1" customWidth="1"/>
    <col min="7961" max="7961" width="14.5" style="5" customWidth="1"/>
    <col min="7962" max="7962" width="13" style="5" bestFit="1" customWidth="1"/>
    <col min="7963" max="7963" width="16" style="5" customWidth="1"/>
    <col min="7964" max="7964" width="11" style="5" bestFit="1" customWidth="1"/>
    <col min="7965" max="7965" width="12.1640625" style="5" bestFit="1" customWidth="1"/>
    <col min="7966" max="7966" width="13.6640625" style="5" bestFit="1" customWidth="1"/>
    <col min="7967" max="8156" width="10.6640625" style="5"/>
    <col min="8157" max="8157" width="3.1640625" style="5" bestFit="1" customWidth="1"/>
    <col min="8158" max="8158" width="17" style="5" bestFit="1" customWidth="1"/>
    <col min="8159" max="8159" width="17.6640625" style="5" customWidth="1"/>
    <col min="8160" max="8160" width="9.83203125" style="5" customWidth="1"/>
    <col min="8161" max="8161" width="10.83203125" style="5" customWidth="1"/>
    <col min="8162" max="8162" width="32.5" style="5" bestFit="1" customWidth="1"/>
    <col min="8163" max="8172" width="16" style="5" customWidth="1"/>
    <col min="8173" max="8173" width="14.1640625" style="5" bestFit="1" customWidth="1"/>
    <col min="8174" max="8174" width="13.5" style="5" bestFit="1" customWidth="1"/>
    <col min="8175" max="8175" width="15.5" style="5" bestFit="1" customWidth="1"/>
    <col min="8176" max="8176" width="13.5" style="5" bestFit="1" customWidth="1"/>
    <col min="8177" max="8177" width="14.6640625" style="5" customWidth="1"/>
    <col min="8178" max="8187" width="16" style="5" customWidth="1"/>
    <col min="8188" max="8188" width="13.83203125" style="5" customWidth="1"/>
    <col min="8189" max="8189" width="13.5" style="5" customWidth="1"/>
    <col min="8190" max="8190" width="12.6640625" style="5" customWidth="1"/>
    <col min="8191" max="8191" width="15.6640625" style="5" bestFit="1" customWidth="1"/>
    <col min="8192" max="8192" width="14.1640625" style="5" customWidth="1"/>
    <col min="8193" max="8193" width="15.83203125" style="5" bestFit="1" customWidth="1"/>
    <col min="8194" max="8194" width="13.83203125" style="5" bestFit="1" customWidth="1"/>
    <col min="8195" max="8195" width="12.83203125" style="5" customWidth="1"/>
    <col min="8196" max="8196" width="16" style="5" customWidth="1"/>
    <col min="8197" max="8197" width="11.5" style="5" bestFit="1" customWidth="1"/>
    <col min="8198" max="8198" width="14.83203125" style="5" bestFit="1" customWidth="1"/>
    <col min="8199" max="8199" width="13.83203125" style="5" bestFit="1" customWidth="1"/>
    <col min="8200" max="8200" width="13.83203125" style="5" customWidth="1"/>
    <col min="8201" max="8201" width="13.83203125" style="5" bestFit="1" customWidth="1"/>
    <col min="8202" max="8202" width="16" style="5" customWidth="1"/>
    <col min="8203" max="8203" width="13" style="5" customWidth="1"/>
    <col min="8204" max="8204" width="13.5" style="5" bestFit="1" customWidth="1"/>
    <col min="8205" max="8205" width="10.6640625" style="5" bestFit="1" customWidth="1"/>
    <col min="8206" max="8206" width="12" style="5" bestFit="1" customWidth="1"/>
    <col min="8207" max="8207" width="14.6640625" style="5" bestFit="1" customWidth="1"/>
    <col min="8208" max="8208" width="15.33203125" style="5" customWidth="1"/>
    <col min="8209" max="8209" width="12.33203125" style="5" customWidth="1"/>
    <col min="8210" max="8210" width="8" style="5" bestFit="1" customWidth="1"/>
    <col min="8211" max="8212" width="13" style="5" bestFit="1" customWidth="1"/>
    <col min="8213" max="8213" width="8.83203125" style="5" bestFit="1" customWidth="1"/>
    <col min="8214" max="8214" width="16" style="5" customWidth="1"/>
    <col min="8215" max="8215" width="11.33203125" style="5" customWidth="1"/>
    <col min="8216" max="8216" width="13" style="5" bestFit="1" customWidth="1"/>
    <col min="8217" max="8217" width="14.5" style="5" customWidth="1"/>
    <col min="8218" max="8218" width="13" style="5" bestFit="1" customWidth="1"/>
    <col min="8219" max="8219" width="16" style="5" customWidth="1"/>
    <col min="8220" max="8220" width="11" style="5" bestFit="1" customWidth="1"/>
    <col min="8221" max="8221" width="12.1640625" style="5" bestFit="1" customWidth="1"/>
    <col min="8222" max="8222" width="13.6640625" style="5" bestFit="1" customWidth="1"/>
    <col min="8223" max="8412" width="10.6640625" style="5"/>
    <col min="8413" max="8413" width="3.1640625" style="5" bestFit="1" customWidth="1"/>
    <col min="8414" max="8414" width="17" style="5" bestFit="1" customWidth="1"/>
    <col min="8415" max="8415" width="17.6640625" style="5" customWidth="1"/>
    <col min="8416" max="8416" width="9.83203125" style="5" customWidth="1"/>
    <col min="8417" max="8417" width="10.83203125" style="5" customWidth="1"/>
    <col min="8418" max="8418" width="32.5" style="5" bestFit="1" customWidth="1"/>
    <col min="8419" max="8428" width="16" style="5" customWidth="1"/>
    <col min="8429" max="8429" width="14.1640625" style="5" bestFit="1" customWidth="1"/>
    <col min="8430" max="8430" width="13.5" style="5" bestFit="1" customWidth="1"/>
    <col min="8431" max="8431" width="15.5" style="5" bestFit="1" customWidth="1"/>
    <col min="8432" max="8432" width="13.5" style="5" bestFit="1" customWidth="1"/>
    <col min="8433" max="8433" width="14.6640625" style="5" customWidth="1"/>
    <col min="8434" max="8443" width="16" style="5" customWidth="1"/>
    <col min="8444" max="8444" width="13.83203125" style="5" customWidth="1"/>
    <col min="8445" max="8445" width="13.5" style="5" customWidth="1"/>
    <col min="8446" max="8446" width="12.6640625" style="5" customWidth="1"/>
    <col min="8447" max="8447" width="15.6640625" style="5" bestFit="1" customWidth="1"/>
    <col min="8448" max="8448" width="14.1640625" style="5" customWidth="1"/>
    <col min="8449" max="8449" width="15.83203125" style="5" bestFit="1" customWidth="1"/>
    <col min="8450" max="8450" width="13.83203125" style="5" bestFit="1" customWidth="1"/>
    <col min="8451" max="8451" width="12.83203125" style="5" customWidth="1"/>
    <col min="8452" max="8452" width="16" style="5" customWidth="1"/>
    <col min="8453" max="8453" width="11.5" style="5" bestFit="1" customWidth="1"/>
    <col min="8454" max="8454" width="14.83203125" style="5" bestFit="1" customWidth="1"/>
    <col min="8455" max="8455" width="13.83203125" style="5" bestFit="1" customWidth="1"/>
    <col min="8456" max="8456" width="13.83203125" style="5" customWidth="1"/>
    <col min="8457" max="8457" width="13.83203125" style="5" bestFit="1" customWidth="1"/>
    <col min="8458" max="8458" width="16" style="5" customWidth="1"/>
    <col min="8459" max="8459" width="13" style="5" customWidth="1"/>
    <col min="8460" max="8460" width="13.5" style="5" bestFit="1" customWidth="1"/>
    <col min="8461" max="8461" width="10.6640625" style="5" bestFit="1" customWidth="1"/>
    <col min="8462" max="8462" width="12" style="5" bestFit="1" customWidth="1"/>
    <col min="8463" max="8463" width="14.6640625" style="5" bestFit="1" customWidth="1"/>
    <col min="8464" max="8464" width="15.33203125" style="5" customWidth="1"/>
    <col min="8465" max="8465" width="12.33203125" style="5" customWidth="1"/>
    <col min="8466" max="8466" width="8" style="5" bestFit="1" customWidth="1"/>
    <col min="8467" max="8468" width="13" style="5" bestFit="1" customWidth="1"/>
    <col min="8469" max="8469" width="8.83203125" style="5" bestFit="1" customWidth="1"/>
    <col min="8470" max="8470" width="16" style="5" customWidth="1"/>
    <col min="8471" max="8471" width="11.33203125" style="5" customWidth="1"/>
    <col min="8472" max="8472" width="13" style="5" bestFit="1" customWidth="1"/>
    <col min="8473" max="8473" width="14.5" style="5" customWidth="1"/>
    <col min="8474" max="8474" width="13" style="5" bestFit="1" customWidth="1"/>
    <col min="8475" max="8475" width="16" style="5" customWidth="1"/>
    <col min="8476" max="8476" width="11" style="5" bestFit="1" customWidth="1"/>
    <col min="8477" max="8477" width="12.1640625" style="5" bestFit="1" customWidth="1"/>
    <col min="8478" max="8478" width="13.6640625" style="5" bestFit="1" customWidth="1"/>
    <col min="8479" max="8668" width="10.6640625" style="5"/>
    <col min="8669" max="8669" width="3.1640625" style="5" bestFit="1" customWidth="1"/>
    <col min="8670" max="8670" width="17" style="5" bestFit="1" customWidth="1"/>
    <col min="8671" max="8671" width="17.6640625" style="5" customWidth="1"/>
    <col min="8672" max="8672" width="9.83203125" style="5" customWidth="1"/>
    <col min="8673" max="8673" width="10.83203125" style="5" customWidth="1"/>
    <col min="8674" max="8674" width="32.5" style="5" bestFit="1" customWidth="1"/>
    <col min="8675" max="8684" width="16" style="5" customWidth="1"/>
    <col min="8685" max="8685" width="14.1640625" style="5" bestFit="1" customWidth="1"/>
    <col min="8686" max="8686" width="13.5" style="5" bestFit="1" customWidth="1"/>
    <col min="8687" max="8687" width="15.5" style="5" bestFit="1" customWidth="1"/>
    <col min="8688" max="8688" width="13.5" style="5" bestFit="1" customWidth="1"/>
    <col min="8689" max="8689" width="14.6640625" style="5" customWidth="1"/>
    <col min="8690" max="8699" width="16" style="5" customWidth="1"/>
    <col min="8700" max="8700" width="13.83203125" style="5" customWidth="1"/>
    <col min="8701" max="8701" width="13.5" style="5" customWidth="1"/>
    <col min="8702" max="8702" width="12.6640625" style="5" customWidth="1"/>
    <col min="8703" max="8703" width="15.6640625" style="5" bestFit="1" customWidth="1"/>
    <col min="8704" max="8704" width="14.1640625" style="5" customWidth="1"/>
    <col min="8705" max="8705" width="15.83203125" style="5" bestFit="1" customWidth="1"/>
    <col min="8706" max="8706" width="13.83203125" style="5" bestFit="1" customWidth="1"/>
    <col min="8707" max="8707" width="12.83203125" style="5" customWidth="1"/>
    <col min="8708" max="8708" width="16" style="5" customWidth="1"/>
    <col min="8709" max="8709" width="11.5" style="5" bestFit="1" customWidth="1"/>
    <col min="8710" max="8710" width="14.83203125" style="5" bestFit="1" customWidth="1"/>
    <col min="8711" max="8711" width="13.83203125" style="5" bestFit="1" customWidth="1"/>
    <col min="8712" max="8712" width="13.83203125" style="5" customWidth="1"/>
    <col min="8713" max="8713" width="13.83203125" style="5" bestFit="1" customWidth="1"/>
    <col min="8714" max="8714" width="16" style="5" customWidth="1"/>
    <col min="8715" max="8715" width="13" style="5" customWidth="1"/>
    <col min="8716" max="8716" width="13.5" style="5" bestFit="1" customWidth="1"/>
    <col min="8717" max="8717" width="10.6640625" style="5" bestFit="1" customWidth="1"/>
    <col min="8718" max="8718" width="12" style="5" bestFit="1" customWidth="1"/>
    <col min="8719" max="8719" width="14.6640625" style="5" bestFit="1" customWidth="1"/>
    <col min="8720" max="8720" width="15.33203125" style="5" customWidth="1"/>
    <col min="8721" max="8721" width="12.33203125" style="5" customWidth="1"/>
    <col min="8722" max="8722" width="8" style="5" bestFit="1" customWidth="1"/>
    <col min="8723" max="8724" width="13" style="5" bestFit="1" customWidth="1"/>
    <col min="8725" max="8725" width="8.83203125" style="5" bestFit="1" customWidth="1"/>
    <col min="8726" max="8726" width="16" style="5" customWidth="1"/>
    <col min="8727" max="8727" width="11.33203125" style="5" customWidth="1"/>
    <col min="8728" max="8728" width="13" style="5" bestFit="1" customWidth="1"/>
    <col min="8729" max="8729" width="14.5" style="5" customWidth="1"/>
    <col min="8730" max="8730" width="13" style="5" bestFit="1" customWidth="1"/>
    <col min="8731" max="8731" width="16" style="5" customWidth="1"/>
    <col min="8732" max="8732" width="11" style="5" bestFit="1" customWidth="1"/>
    <col min="8733" max="8733" width="12.1640625" style="5" bestFit="1" customWidth="1"/>
    <col min="8734" max="8734" width="13.6640625" style="5" bestFit="1" customWidth="1"/>
    <col min="8735" max="8924" width="10.6640625" style="5"/>
    <col min="8925" max="8925" width="3.1640625" style="5" bestFit="1" customWidth="1"/>
    <col min="8926" max="8926" width="17" style="5" bestFit="1" customWidth="1"/>
    <col min="8927" max="8927" width="17.6640625" style="5" customWidth="1"/>
    <col min="8928" max="8928" width="9.83203125" style="5" customWidth="1"/>
    <col min="8929" max="8929" width="10.83203125" style="5" customWidth="1"/>
    <col min="8930" max="8930" width="32.5" style="5" bestFit="1" customWidth="1"/>
    <col min="8931" max="8940" width="16" style="5" customWidth="1"/>
    <col min="8941" max="8941" width="14.1640625" style="5" bestFit="1" customWidth="1"/>
    <col min="8942" max="8942" width="13.5" style="5" bestFit="1" customWidth="1"/>
    <col min="8943" max="8943" width="15.5" style="5" bestFit="1" customWidth="1"/>
    <col min="8944" max="8944" width="13.5" style="5" bestFit="1" customWidth="1"/>
    <col min="8945" max="8945" width="14.6640625" style="5" customWidth="1"/>
    <col min="8946" max="8955" width="16" style="5" customWidth="1"/>
    <col min="8956" max="8956" width="13.83203125" style="5" customWidth="1"/>
    <col min="8957" max="8957" width="13.5" style="5" customWidth="1"/>
    <col min="8958" max="8958" width="12.6640625" style="5" customWidth="1"/>
    <col min="8959" max="8959" width="15.6640625" style="5" bestFit="1" customWidth="1"/>
    <col min="8960" max="8960" width="14.1640625" style="5" customWidth="1"/>
    <col min="8961" max="8961" width="15.83203125" style="5" bestFit="1" customWidth="1"/>
    <col min="8962" max="8962" width="13.83203125" style="5" bestFit="1" customWidth="1"/>
    <col min="8963" max="8963" width="12.83203125" style="5" customWidth="1"/>
    <col min="8964" max="8964" width="16" style="5" customWidth="1"/>
    <col min="8965" max="8965" width="11.5" style="5" bestFit="1" customWidth="1"/>
    <col min="8966" max="8966" width="14.83203125" style="5" bestFit="1" customWidth="1"/>
    <col min="8967" max="8967" width="13.83203125" style="5" bestFit="1" customWidth="1"/>
    <col min="8968" max="8968" width="13.83203125" style="5" customWidth="1"/>
    <col min="8969" max="8969" width="13.83203125" style="5" bestFit="1" customWidth="1"/>
    <col min="8970" max="8970" width="16" style="5" customWidth="1"/>
    <col min="8971" max="8971" width="13" style="5" customWidth="1"/>
    <col min="8972" max="8972" width="13.5" style="5" bestFit="1" customWidth="1"/>
    <col min="8973" max="8973" width="10.6640625" style="5" bestFit="1" customWidth="1"/>
    <col min="8974" max="8974" width="12" style="5" bestFit="1" customWidth="1"/>
    <col min="8975" max="8975" width="14.6640625" style="5" bestFit="1" customWidth="1"/>
    <col min="8976" max="8976" width="15.33203125" style="5" customWidth="1"/>
    <col min="8977" max="8977" width="12.33203125" style="5" customWidth="1"/>
    <col min="8978" max="8978" width="8" style="5" bestFit="1" customWidth="1"/>
    <col min="8979" max="8980" width="13" style="5" bestFit="1" customWidth="1"/>
    <col min="8981" max="8981" width="8.83203125" style="5" bestFit="1" customWidth="1"/>
    <col min="8982" max="8982" width="16" style="5" customWidth="1"/>
    <col min="8983" max="8983" width="11.33203125" style="5" customWidth="1"/>
    <col min="8984" max="8984" width="13" style="5" bestFit="1" customWidth="1"/>
    <col min="8985" max="8985" width="14.5" style="5" customWidth="1"/>
    <col min="8986" max="8986" width="13" style="5" bestFit="1" customWidth="1"/>
    <col min="8987" max="8987" width="16" style="5" customWidth="1"/>
    <col min="8988" max="8988" width="11" style="5" bestFit="1" customWidth="1"/>
    <col min="8989" max="8989" width="12.1640625" style="5" bestFit="1" customWidth="1"/>
    <col min="8990" max="8990" width="13.6640625" style="5" bestFit="1" customWidth="1"/>
    <col min="8991" max="9180" width="10.6640625" style="5"/>
    <col min="9181" max="9181" width="3.1640625" style="5" bestFit="1" customWidth="1"/>
    <col min="9182" max="9182" width="17" style="5" bestFit="1" customWidth="1"/>
    <col min="9183" max="9183" width="17.6640625" style="5" customWidth="1"/>
    <col min="9184" max="9184" width="9.83203125" style="5" customWidth="1"/>
    <col min="9185" max="9185" width="10.83203125" style="5" customWidth="1"/>
    <col min="9186" max="9186" width="32.5" style="5" bestFit="1" customWidth="1"/>
    <col min="9187" max="9196" width="16" style="5" customWidth="1"/>
    <col min="9197" max="9197" width="14.1640625" style="5" bestFit="1" customWidth="1"/>
    <col min="9198" max="9198" width="13.5" style="5" bestFit="1" customWidth="1"/>
    <col min="9199" max="9199" width="15.5" style="5" bestFit="1" customWidth="1"/>
    <col min="9200" max="9200" width="13.5" style="5" bestFit="1" customWidth="1"/>
    <col min="9201" max="9201" width="14.6640625" style="5" customWidth="1"/>
    <col min="9202" max="9211" width="16" style="5" customWidth="1"/>
    <col min="9212" max="9212" width="13.83203125" style="5" customWidth="1"/>
    <col min="9213" max="9213" width="13.5" style="5" customWidth="1"/>
    <col min="9214" max="9214" width="12.6640625" style="5" customWidth="1"/>
    <col min="9215" max="9215" width="15.6640625" style="5" bestFit="1" customWidth="1"/>
    <col min="9216" max="9216" width="14.1640625" style="5" customWidth="1"/>
    <col min="9217" max="9217" width="15.83203125" style="5" bestFit="1" customWidth="1"/>
    <col min="9218" max="9218" width="13.83203125" style="5" bestFit="1" customWidth="1"/>
    <col min="9219" max="9219" width="12.83203125" style="5" customWidth="1"/>
    <col min="9220" max="9220" width="16" style="5" customWidth="1"/>
    <col min="9221" max="9221" width="11.5" style="5" bestFit="1" customWidth="1"/>
    <col min="9222" max="9222" width="14.83203125" style="5" bestFit="1" customWidth="1"/>
    <col min="9223" max="9223" width="13.83203125" style="5" bestFit="1" customWidth="1"/>
    <col min="9224" max="9224" width="13.83203125" style="5" customWidth="1"/>
    <col min="9225" max="9225" width="13.83203125" style="5" bestFit="1" customWidth="1"/>
    <col min="9226" max="9226" width="16" style="5" customWidth="1"/>
    <col min="9227" max="9227" width="13" style="5" customWidth="1"/>
    <col min="9228" max="9228" width="13.5" style="5" bestFit="1" customWidth="1"/>
    <col min="9229" max="9229" width="10.6640625" style="5" bestFit="1" customWidth="1"/>
    <col min="9230" max="9230" width="12" style="5" bestFit="1" customWidth="1"/>
    <col min="9231" max="9231" width="14.6640625" style="5" bestFit="1" customWidth="1"/>
    <col min="9232" max="9232" width="15.33203125" style="5" customWidth="1"/>
    <col min="9233" max="9233" width="12.33203125" style="5" customWidth="1"/>
    <col min="9234" max="9234" width="8" style="5" bestFit="1" customWidth="1"/>
    <col min="9235" max="9236" width="13" style="5" bestFit="1" customWidth="1"/>
    <col min="9237" max="9237" width="8.83203125" style="5" bestFit="1" customWidth="1"/>
    <col min="9238" max="9238" width="16" style="5" customWidth="1"/>
    <col min="9239" max="9239" width="11.33203125" style="5" customWidth="1"/>
    <col min="9240" max="9240" width="13" style="5" bestFit="1" customWidth="1"/>
    <col min="9241" max="9241" width="14.5" style="5" customWidth="1"/>
    <col min="9242" max="9242" width="13" style="5" bestFit="1" customWidth="1"/>
    <col min="9243" max="9243" width="16" style="5" customWidth="1"/>
    <col min="9244" max="9244" width="11" style="5" bestFit="1" customWidth="1"/>
    <col min="9245" max="9245" width="12.1640625" style="5" bestFit="1" customWidth="1"/>
    <col min="9246" max="9246" width="13.6640625" style="5" bestFit="1" customWidth="1"/>
    <col min="9247" max="9436" width="10.6640625" style="5"/>
    <col min="9437" max="9437" width="3.1640625" style="5" bestFit="1" customWidth="1"/>
    <col min="9438" max="9438" width="17" style="5" bestFit="1" customWidth="1"/>
    <col min="9439" max="9439" width="17.6640625" style="5" customWidth="1"/>
    <col min="9440" max="9440" width="9.83203125" style="5" customWidth="1"/>
    <col min="9441" max="9441" width="10.83203125" style="5" customWidth="1"/>
    <col min="9442" max="9442" width="32.5" style="5" bestFit="1" customWidth="1"/>
    <col min="9443" max="9452" width="16" style="5" customWidth="1"/>
    <col min="9453" max="9453" width="14.1640625" style="5" bestFit="1" customWidth="1"/>
    <col min="9454" max="9454" width="13.5" style="5" bestFit="1" customWidth="1"/>
    <col min="9455" max="9455" width="15.5" style="5" bestFit="1" customWidth="1"/>
    <col min="9456" max="9456" width="13.5" style="5" bestFit="1" customWidth="1"/>
    <col min="9457" max="9457" width="14.6640625" style="5" customWidth="1"/>
    <col min="9458" max="9467" width="16" style="5" customWidth="1"/>
    <col min="9468" max="9468" width="13.83203125" style="5" customWidth="1"/>
    <col min="9469" max="9469" width="13.5" style="5" customWidth="1"/>
    <col min="9470" max="9470" width="12.6640625" style="5" customWidth="1"/>
    <col min="9471" max="9471" width="15.6640625" style="5" bestFit="1" customWidth="1"/>
    <col min="9472" max="9472" width="14.1640625" style="5" customWidth="1"/>
    <col min="9473" max="9473" width="15.83203125" style="5" bestFit="1" customWidth="1"/>
    <col min="9474" max="9474" width="13.83203125" style="5" bestFit="1" customWidth="1"/>
    <col min="9475" max="9475" width="12.83203125" style="5" customWidth="1"/>
    <col min="9476" max="9476" width="16" style="5" customWidth="1"/>
    <col min="9477" max="9477" width="11.5" style="5" bestFit="1" customWidth="1"/>
    <col min="9478" max="9478" width="14.83203125" style="5" bestFit="1" customWidth="1"/>
    <col min="9479" max="9479" width="13.83203125" style="5" bestFit="1" customWidth="1"/>
    <col min="9480" max="9480" width="13.83203125" style="5" customWidth="1"/>
    <col min="9481" max="9481" width="13.83203125" style="5" bestFit="1" customWidth="1"/>
    <col min="9482" max="9482" width="16" style="5" customWidth="1"/>
    <col min="9483" max="9483" width="13" style="5" customWidth="1"/>
    <col min="9484" max="9484" width="13.5" style="5" bestFit="1" customWidth="1"/>
    <col min="9485" max="9485" width="10.6640625" style="5" bestFit="1" customWidth="1"/>
    <col min="9486" max="9486" width="12" style="5" bestFit="1" customWidth="1"/>
    <col min="9487" max="9487" width="14.6640625" style="5" bestFit="1" customWidth="1"/>
    <col min="9488" max="9488" width="15.33203125" style="5" customWidth="1"/>
    <col min="9489" max="9489" width="12.33203125" style="5" customWidth="1"/>
    <col min="9490" max="9490" width="8" style="5" bestFit="1" customWidth="1"/>
    <col min="9491" max="9492" width="13" style="5" bestFit="1" customWidth="1"/>
    <col min="9493" max="9493" width="8.83203125" style="5" bestFit="1" customWidth="1"/>
    <col min="9494" max="9494" width="16" style="5" customWidth="1"/>
    <col min="9495" max="9495" width="11.33203125" style="5" customWidth="1"/>
    <col min="9496" max="9496" width="13" style="5" bestFit="1" customWidth="1"/>
    <col min="9497" max="9497" width="14.5" style="5" customWidth="1"/>
    <col min="9498" max="9498" width="13" style="5" bestFit="1" customWidth="1"/>
    <col min="9499" max="9499" width="16" style="5" customWidth="1"/>
    <col min="9500" max="9500" width="11" style="5" bestFit="1" customWidth="1"/>
    <col min="9501" max="9501" width="12.1640625" style="5" bestFit="1" customWidth="1"/>
    <col min="9502" max="9502" width="13.6640625" style="5" bestFit="1" customWidth="1"/>
    <col min="9503" max="9692" width="10.6640625" style="5"/>
    <col min="9693" max="9693" width="3.1640625" style="5" bestFit="1" customWidth="1"/>
    <col min="9694" max="9694" width="17" style="5" bestFit="1" customWidth="1"/>
    <col min="9695" max="9695" width="17.6640625" style="5" customWidth="1"/>
    <col min="9696" max="9696" width="9.83203125" style="5" customWidth="1"/>
    <col min="9697" max="9697" width="10.83203125" style="5" customWidth="1"/>
    <col min="9698" max="9698" width="32.5" style="5" bestFit="1" customWidth="1"/>
    <col min="9699" max="9708" width="16" style="5" customWidth="1"/>
    <col min="9709" max="9709" width="14.1640625" style="5" bestFit="1" customWidth="1"/>
    <col min="9710" max="9710" width="13.5" style="5" bestFit="1" customWidth="1"/>
    <col min="9711" max="9711" width="15.5" style="5" bestFit="1" customWidth="1"/>
    <col min="9712" max="9712" width="13.5" style="5" bestFit="1" customWidth="1"/>
    <col min="9713" max="9713" width="14.6640625" style="5" customWidth="1"/>
    <col min="9714" max="9723" width="16" style="5" customWidth="1"/>
    <col min="9724" max="9724" width="13.83203125" style="5" customWidth="1"/>
    <col min="9725" max="9725" width="13.5" style="5" customWidth="1"/>
    <col min="9726" max="9726" width="12.6640625" style="5" customWidth="1"/>
    <col min="9727" max="9727" width="15.6640625" style="5" bestFit="1" customWidth="1"/>
    <col min="9728" max="9728" width="14.1640625" style="5" customWidth="1"/>
    <col min="9729" max="9729" width="15.83203125" style="5" bestFit="1" customWidth="1"/>
    <col min="9730" max="9730" width="13.83203125" style="5" bestFit="1" customWidth="1"/>
    <col min="9731" max="9731" width="12.83203125" style="5" customWidth="1"/>
    <col min="9732" max="9732" width="16" style="5" customWidth="1"/>
    <col min="9733" max="9733" width="11.5" style="5" bestFit="1" customWidth="1"/>
    <col min="9734" max="9734" width="14.83203125" style="5" bestFit="1" customWidth="1"/>
    <col min="9735" max="9735" width="13.83203125" style="5" bestFit="1" customWidth="1"/>
    <col min="9736" max="9736" width="13.83203125" style="5" customWidth="1"/>
    <col min="9737" max="9737" width="13.83203125" style="5" bestFit="1" customWidth="1"/>
    <col min="9738" max="9738" width="16" style="5" customWidth="1"/>
    <col min="9739" max="9739" width="13" style="5" customWidth="1"/>
    <col min="9740" max="9740" width="13.5" style="5" bestFit="1" customWidth="1"/>
    <col min="9741" max="9741" width="10.6640625" style="5" bestFit="1" customWidth="1"/>
    <col min="9742" max="9742" width="12" style="5" bestFit="1" customWidth="1"/>
    <col min="9743" max="9743" width="14.6640625" style="5" bestFit="1" customWidth="1"/>
    <col min="9744" max="9744" width="15.33203125" style="5" customWidth="1"/>
    <col min="9745" max="9745" width="12.33203125" style="5" customWidth="1"/>
    <col min="9746" max="9746" width="8" style="5" bestFit="1" customWidth="1"/>
    <col min="9747" max="9748" width="13" style="5" bestFit="1" customWidth="1"/>
    <col min="9749" max="9749" width="8.83203125" style="5" bestFit="1" customWidth="1"/>
    <col min="9750" max="9750" width="16" style="5" customWidth="1"/>
    <col min="9751" max="9751" width="11.33203125" style="5" customWidth="1"/>
    <col min="9752" max="9752" width="13" style="5" bestFit="1" customWidth="1"/>
    <col min="9753" max="9753" width="14.5" style="5" customWidth="1"/>
    <col min="9754" max="9754" width="13" style="5" bestFit="1" customWidth="1"/>
    <col min="9755" max="9755" width="16" style="5" customWidth="1"/>
    <col min="9756" max="9756" width="11" style="5" bestFit="1" customWidth="1"/>
    <col min="9757" max="9757" width="12.1640625" style="5" bestFit="1" customWidth="1"/>
    <col min="9758" max="9758" width="13.6640625" style="5" bestFit="1" customWidth="1"/>
    <col min="9759" max="9948" width="10.6640625" style="5"/>
    <col min="9949" max="9949" width="3.1640625" style="5" bestFit="1" customWidth="1"/>
    <col min="9950" max="9950" width="17" style="5" bestFit="1" customWidth="1"/>
    <col min="9951" max="9951" width="17.6640625" style="5" customWidth="1"/>
    <col min="9952" max="9952" width="9.83203125" style="5" customWidth="1"/>
    <col min="9953" max="9953" width="10.83203125" style="5" customWidth="1"/>
    <col min="9954" max="9954" width="32.5" style="5" bestFit="1" customWidth="1"/>
    <col min="9955" max="9964" width="16" style="5" customWidth="1"/>
    <col min="9965" max="9965" width="14.1640625" style="5" bestFit="1" customWidth="1"/>
    <col min="9966" max="9966" width="13.5" style="5" bestFit="1" customWidth="1"/>
    <col min="9967" max="9967" width="15.5" style="5" bestFit="1" customWidth="1"/>
    <col min="9968" max="9968" width="13.5" style="5" bestFit="1" customWidth="1"/>
    <col min="9969" max="9969" width="14.6640625" style="5" customWidth="1"/>
    <col min="9970" max="9979" width="16" style="5" customWidth="1"/>
    <col min="9980" max="9980" width="13.83203125" style="5" customWidth="1"/>
    <col min="9981" max="9981" width="13.5" style="5" customWidth="1"/>
    <col min="9982" max="9982" width="12.6640625" style="5" customWidth="1"/>
    <col min="9983" max="9983" width="15.6640625" style="5" bestFit="1" customWidth="1"/>
    <col min="9984" max="9984" width="14.1640625" style="5" customWidth="1"/>
    <col min="9985" max="9985" width="15.83203125" style="5" bestFit="1" customWidth="1"/>
    <col min="9986" max="9986" width="13.83203125" style="5" bestFit="1" customWidth="1"/>
    <col min="9987" max="9987" width="12.83203125" style="5" customWidth="1"/>
    <col min="9988" max="9988" width="16" style="5" customWidth="1"/>
    <col min="9989" max="9989" width="11.5" style="5" bestFit="1" customWidth="1"/>
    <col min="9990" max="9990" width="14.83203125" style="5" bestFit="1" customWidth="1"/>
    <col min="9991" max="9991" width="13.83203125" style="5" bestFit="1" customWidth="1"/>
    <col min="9992" max="9992" width="13.83203125" style="5" customWidth="1"/>
    <col min="9993" max="9993" width="13.83203125" style="5" bestFit="1" customWidth="1"/>
    <col min="9994" max="9994" width="16" style="5" customWidth="1"/>
    <col min="9995" max="9995" width="13" style="5" customWidth="1"/>
    <col min="9996" max="9996" width="13.5" style="5" bestFit="1" customWidth="1"/>
    <col min="9997" max="9997" width="10.6640625" style="5" bestFit="1" customWidth="1"/>
    <col min="9998" max="9998" width="12" style="5" bestFit="1" customWidth="1"/>
    <col min="9999" max="9999" width="14.6640625" style="5" bestFit="1" customWidth="1"/>
    <col min="10000" max="10000" width="15.33203125" style="5" customWidth="1"/>
    <col min="10001" max="10001" width="12.33203125" style="5" customWidth="1"/>
    <col min="10002" max="10002" width="8" style="5" bestFit="1" customWidth="1"/>
    <col min="10003" max="10004" width="13" style="5" bestFit="1" customWidth="1"/>
    <col min="10005" max="10005" width="8.83203125" style="5" bestFit="1" customWidth="1"/>
    <col min="10006" max="10006" width="16" style="5" customWidth="1"/>
    <col min="10007" max="10007" width="11.33203125" style="5" customWidth="1"/>
    <col min="10008" max="10008" width="13" style="5" bestFit="1" customWidth="1"/>
    <col min="10009" max="10009" width="14.5" style="5" customWidth="1"/>
    <col min="10010" max="10010" width="13" style="5" bestFit="1" customWidth="1"/>
    <col min="10011" max="10011" width="16" style="5" customWidth="1"/>
    <col min="10012" max="10012" width="11" style="5" bestFit="1" customWidth="1"/>
    <col min="10013" max="10013" width="12.1640625" style="5" bestFit="1" customWidth="1"/>
    <col min="10014" max="10014" width="13.6640625" style="5" bestFit="1" customWidth="1"/>
    <col min="10015" max="10204" width="10.6640625" style="5"/>
    <col min="10205" max="10205" width="3.1640625" style="5" bestFit="1" customWidth="1"/>
    <col min="10206" max="10206" width="17" style="5" bestFit="1" customWidth="1"/>
    <col min="10207" max="10207" width="17.6640625" style="5" customWidth="1"/>
    <col min="10208" max="10208" width="9.83203125" style="5" customWidth="1"/>
    <col min="10209" max="10209" width="10.83203125" style="5" customWidth="1"/>
    <col min="10210" max="10210" width="32.5" style="5" bestFit="1" customWidth="1"/>
    <col min="10211" max="10220" width="16" style="5" customWidth="1"/>
    <col min="10221" max="10221" width="14.1640625" style="5" bestFit="1" customWidth="1"/>
    <col min="10222" max="10222" width="13.5" style="5" bestFit="1" customWidth="1"/>
    <col min="10223" max="10223" width="15.5" style="5" bestFit="1" customWidth="1"/>
    <col min="10224" max="10224" width="13.5" style="5" bestFit="1" customWidth="1"/>
    <col min="10225" max="10225" width="14.6640625" style="5" customWidth="1"/>
    <col min="10226" max="10235" width="16" style="5" customWidth="1"/>
    <col min="10236" max="10236" width="13.83203125" style="5" customWidth="1"/>
    <col min="10237" max="10237" width="13.5" style="5" customWidth="1"/>
    <col min="10238" max="10238" width="12.6640625" style="5" customWidth="1"/>
    <col min="10239" max="10239" width="15.6640625" style="5" bestFit="1" customWidth="1"/>
    <col min="10240" max="10240" width="14.1640625" style="5" customWidth="1"/>
    <col min="10241" max="10241" width="15.83203125" style="5" bestFit="1" customWidth="1"/>
    <col min="10242" max="10242" width="13.83203125" style="5" bestFit="1" customWidth="1"/>
    <col min="10243" max="10243" width="12.83203125" style="5" customWidth="1"/>
    <col min="10244" max="10244" width="16" style="5" customWidth="1"/>
    <col min="10245" max="10245" width="11.5" style="5" bestFit="1" customWidth="1"/>
    <col min="10246" max="10246" width="14.83203125" style="5" bestFit="1" customWidth="1"/>
    <col min="10247" max="10247" width="13.83203125" style="5" bestFit="1" customWidth="1"/>
    <col min="10248" max="10248" width="13.83203125" style="5" customWidth="1"/>
    <col min="10249" max="10249" width="13.83203125" style="5" bestFit="1" customWidth="1"/>
    <col min="10250" max="10250" width="16" style="5" customWidth="1"/>
    <col min="10251" max="10251" width="13" style="5" customWidth="1"/>
    <col min="10252" max="10252" width="13.5" style="5" bestFit="1" customWidth="1"/>
    <col min="10253" max="10253" width="10.6640625" style="5" bestFit="1" customWidth="1"/>
    <col min="10254" max="10254" width="12" style="5" bestFit="1" customWidth="1"/>
    <col min="10255" max="10255" width="14.6640625" style="5" bestFit="1" customWidth="1"/>
    <col min="10256" max="10256" width="15.33203125" style="5" customWidth="1"/>
    <col min="10257" max="10257" width="12.33203125" style="5" customWidth="1"/>
    <col min="10258" max="10258" width="8" style="5" bestFit="1" customWidth="1"/>
    <col min="10259" max="10260" width="13" style="5" bestFit="1" customWidth="1"/>
    <col min="10261" max="10261" width="8.83203125" style="5" bestFit="1" customWidth="1"/>
    <col min="10262" max="10262" width="16" style="5" customWidth="1"/>
    <col min="10263" max="10263" width="11.33203125" style="5" customWidth="1"/>
    <col min="10264" max="10264" width="13" style="5" bestFit="1" customWidth="1"/>
    <col min="10265" max="10265" width="14.5" style="5" customWidth="1"/>
    <col min="10266" max="10266" width="13" style="5" bestFit="1" customWidth="1"/>
    <col min="10267" max="10267" width="16" style="5" customWidth="1"/>
    <col min="10268" max="10268" width="11" style="5" bestFit="1" customWidth="1"/>
    <col min="10269" max="10269" width="12.1640625" style="5" bestFit="1" customWidth="1"/>
    <col min="10270" max="10270" width="13.6640625" style="5" bestFit="1" customWidth="1"/>
    <col min="10271" max="10460" width="10.6640625" style="5"/>
    <col min="10461" max="10461" width="3.1640625" style="5" bestFit="1" customWidth="1"/>
    <col min="10462" max="10462" width="17" style="5" bestFit="1" customWidth="1"/>
    <col min="10463" max="10463" width="17.6640625" style="5" customWidth="1"/>
    <col min="10464" max="10464" width="9.83203125" style="5" customWidth="1"/>
    <col min="10465" max="10465" width="10.83203125" style="5" customWidth="1"/>
    <col min="10466" max="10466" width="32.5" style="5" bestFit="1" customWidth="1"/>
    <col min="10467" max="10476" width="16" style="5" customWidth="1"/>
    <col min="10477" max="10477" width="14.1640625" style="5" bestFit="1" customWidth="1"/>
    <col min="10478" max="10478" width="13.5" style="5" bestFit="1" customWidth="1"/>
    <col min="10479" max="10479" width="15.5" style="5" bestFit="1" customWidth="1"/>
    <col min="10480" max="10480" width="13.5" style="5" bestFit="1" customWidth="1"/>
    <col min="10481" max="10481" width="14.6640625" style="5" customWidth="1"/>
    <col min="10482" max="10491" width="16" style="5" customWidth="1"/>
    <col min="10492" max="10492" width="13.83203125" style="5" customWidth="1"/>
    <col min="10493" max="10493" width="13.5" style="5" customWidth="1"/>
    <col min="10494" max="10494" width="12.6640625" style="5" customWidth="1"/>
    <col min="10495" max="10495" width="15.6640625" style="5" bestFit="1" customWidth="1"/>
    <col min="10496" max="10496" width="14.1640625" style="5" customWidth="1"/>
    <col min="10497" max="10497" width="15.83203125" style="5" bestFit="1" customWidth="1"/>
    <col min="10498" max="10498" width="13.83203125" style="5" bestFit="1" customWidth="1"/>
    <col min="10499" max="10499" width="12.83203125" style="5" customWidth="1"/>
    <col min="10500" max="10500" width="16" style="5" customWidth="1"/>
    <col min="10501" max="10501" width="11.5" style="5" bestFit="1" customWidth="1"/>
    <col min="10502" max="10502" width="14.83203125" style="5" bestFit="1" customWidth="1"/>
    <col min="10503" max="10503" width="13.83203125" style="5" bestFit="1" customWidth="1"/>
    <col min="10504" max="10504" width="13.83203125" style="5" customWidth="1"/>
    <col min="10505" max="10505" width="13.83203125" style="5" bestFit="1" customWidth="1"/>
    <col min="10506" max="10506" width="16" style="5" customWidth="1"/>
    <col min="10507" max="10507" width="13" style="5" customWidth="1"/>
    <col min="10508" max="10508" width="13.5" style="5" bestFit="1" customWidth="1"/>
    <col min="10509" max="10509" width="10.6640625" style="5" bestFit="1" customWidth="1"/>
    <col min="10510" max="10510" width="12" style="5" bestFit="1" customWidth="1"/>
    <col min="10511" max="10511" width="14.6640625" style="5" bestFit="1" customWidth="1"/>
    <col min="10512" max="10512" width="15.33203125" style="5" customWidth="1"/>
    <col min="10513" max="10513" width="12.33203125" style="5" customWidth="1"/>
    <col min="10514" max="10514" width="8" style="5" bestFit="1" customWidth="1"/>
    <col min="10515" max="10516" width="13" style="5" bestFit="1" customWidth="1"/>
    <col min="10517" max="10517" width="8.83203125" style="5" bestFit="1" customWidth="1"/>
    <col min="10518" max="10518" width="16" style="5" customWidth="1"/>
    <col min="10519" max="10519" width="11.33203125" style="5" customWidth="1"/>
    <col min="10520" max="10520" width="13" style="5" bestFit="1" customWidth="1"/>
    <col min="10521" max="10521" width="14.5" style="5" customWidth="1"/>
    <col min="10522" max="10522" width="13" style="5" bestFit="1" customWidth="1"/>
    <col min="10523" max="10523" width="16" style="5" customWidth="1"/>
    <col min="10524" max="10524" width="11" style="5" bestFit="1" customWidth="1"/>
    <col min="10525" max="10525" width="12.1640625" style="5" bestFit="1" customWidth="1"/>
    <col min="10526" max="10526" width="13.6640625" style="5" bestFit="1" customWidth="1"/>
    <col min="10527" max="10716" width="10.6640625" style="5"/>
    <col min="10717" max="10717" width="3.1640625" style="5" bestFit="1" customWidth="1"/>
    <col min="10718" max="10718" width="17" style="5" bestFit="1" customWidth="1"/>
    <col min="10719" max="10719" width="17.6640625" style="5" customWidth="1"/>
    <col min="10720" max="10720" width="9.83203125" style="5" customWidth="1"/>
    <col min="10721" max="10721" width="10.83203125" style="5" customWidth="1"/>
    <col min="10722" max="10722" width="32.5" style="5" bestFit="1" customWidth="1"/>
    <col min="10723" max="10732" width="16" style="5" customWidth="1"/>
    <col min="10733" max="10733" width="14.1640625" style="5" bestFit="1" customWidth="1"/>
    <col min="10734" max="10734" width="13.5" style="5" bestFit="1" customWidth="1"/>
    <col min="10735" max="10735" width="15.5" style="5" bestFit="1" customWidth="1"/>
    <col min="10736" max="10736" width="13.5" style="5" bestFit="1" customWidth="1"/>
    <col min="10737" max="10737" width="14.6640625" style="5" customWidth="1"/>
    <col min="10738" max="10747" width="16" style="5" customWidth="1"/>
    <col min="10748" max="10748" width="13.83203125" style="5" customWidth="1"/>
    <col min="10749" max="10749" width="13.5" style="5" customWidth="1"/>
    <col min="10750" max="10750" width="12.6640625" style="5" customWidth="1"/>
    <col min="10751" max="10751" width="15.6640625" style="5" bestFit="1" customWidth="1"/>
    <col min="10752" max="10752" width="14.1640625" style="5" customWidth="1"/>
    <col min="10753" max="10753" width="15.83203125" style="5" bestFit="1" customWidth="1"/>
    <col min="10754" max="10754" width="13.83203125" style="5" bestFit="1" customWidth="1"/>
    <col min="10755" max="10755" width="12.83203125" style="5" customWidth="1"/>
    <col min="10756" max="10756" width="16" style="5" customWidth="1"/>
    <col min="10757" max="10757" width="11.5" style="5" bestFit="1" customWidth="1"/>
    <col min="10758" max="10758" width="14.83203125" style="5" bestFit="1" customWidth="1"/>
    <col min="10759" max="10759" width="13.83203125" style="5" bestFit="1" customWidth="1"/>
    <col min="10760" max="10760" width="13.83203125" style="5" customWidth="1"/>
    <col min="10761" max="10761" width="13.83203125" style="5" bestFit="1" customWidth="1"/>
    <col min="10762" max="10762" width="16" style="5" customWidth="1"/>
    <col min="10763" max="10763" width="13" style="5" customWidth="1"/>
    <col min="10764" max="10764" width="13.5" style="5" bestFit="1" customWidth="1"/>
    <col min="10765" max="10765" width="10.6640625" style="5" bestFit="1" customWidth="1"/>
    <col min="10766" max="10766" width="12" style="5" bestFit="1" customWidth="1"/>
    <col min="10767" max="10767" width="14.6640625" style="5" bestFit="1" customWidth="1"/>
    <col min="10768" max="10768" width="15.33203125" style="5" customWidth="1"/>
    <col min="10769" max="10769" width="12.33203125" style="5" customWidth="1"/>
    <col min="10770" max="10770" width="8" style="5" bestFit="1" customWidth="1"/>
    <col min="10771" max="10772" width="13" style="5" bestFit="1" customWidth="1"/>
    <col min="10773" max="10773" width="8.83203125" style="5" bestFit="1" customWidth="1"/>
    <col min="10774" max="10774" width="16" style="5" customWidth="1"/>
    <col min="10775" max="10775" width="11.33203125" style="5" customWidth="1"/>
    <col min="10776" max="10776" width="13" style="5" bestFit="1" customWidth="1"/>
    <col min="10777" max="10777" width="14.5" style="5" customWidth="1"/>
    <col min="10778" max="10778" width="13" style="5" bestFit="1" customWidth="1"/>
    <col min="10779" max="10779" width="16" style="5" customWidth="1"/>
    <col min="10780" max="10780" width="11" style="5" bestFit="1" customWidth="1"/>
    <col min="10781" max="10781" width="12.1640625" style="5" bestFit="1" customWidth="1"/>
    <col min="10782" max="10782" width="13.6640625" style="5" bestFit="1" customWidth="1"/>
    <col min="10783" max="10972" width="10.6640625" style="5"/>
    <col min="10973" max="10973" width="3.1640625" style="5" bestFit="1" customWidth="1"/>
    <col min="10974" max="10974" width="17" style="5" bestFit="1" customWidth="1"/>
    <col min="10975" max="10975" width="17.6640625" style="5" customWidth="1"/>
    <col min="10976" max="10976" width="9.83203125" style="5" customWidth="1"/>
    <col min="10977" max="10977" width="10.83203125" style="5" customWidth="1"/>
    <col min="10978" max="10978" width="32.5" style="5" bestFit="1" customWidth="1"/>
    <col min="10979" max="10988" width="16" style="5" customWidth="1"/>
    <col min="10989" max="10989" width="14.1640625" style="5" bestFit="1" customWidth="1"/>
    <col min="10990" max="10990" width="13.5" style="5" bestFit="1" customWidth="1"/>
    <col min="10991" max="10991" width="15.5" style="5" bestFit="1" customWidth="1"/>
    <col min="10992" max="10992" width="13.5" style="5" bestFit="1" customWidth="1"/>
    <col min="10993" max="10993" width="14.6640625" style="5" customWidth="1"/>
    <col min="10994" max="11003" width="16" style="5" customWidth="1"/>
    <col min="11004" max="11004" width="13.83203125" style="5" customWidth="1"/>
    <col min="11005" max="11005" width="13.5" style="5" customWidth="1"/>
    <col min="11006" max="11006" width="12.6640625" style="5" customWidth="1"/>
    <col min="11007" max="11007" width="15.6640625" style="5" bestFit="1" customWidth="1"/>
    <col min="11008" max="11008" width="14.1640625" style="5" customWidth="1"/>
    <col min="11009" max="11009" width="15.83203125" style="5" bestFit="1" customWidth="1"/>
    <col min="11010" max="11010" width="13.83203125" style="5" bestFit="1" customWidth="1"/>
    <col min="11011" max="11011" width="12.83203125" style="5" customWidth="1"/>
    <col min="11012" max="11012" width="16" style="5" customWidth="1"/>
    <col min="11013" max="11013" width="11.5" style="5" bestFit="1" customWidth="1"/>
    <col min="11014" max="11014" width="14.83203125" style="5" bestFit="1" customWidth="1"/>
    <col min="11015" max="11015" width="13.83203125" style="5" bestFit="1" customWidth="1"/>
    <col min="11016" max="11016" width="13.83203125" style="5" customWidth="1"/>
    <col min="11017" max="11017" width="13.83203125" style="5" bestFit="1" customWidth="1"/>
    <col min="11018" max="11018" width="16" style="5" customWidth="1"/>
    <col min="11019" max="11019" width="13" style="5" customWidth="1"/>
    <col min="11020" max="11020" width="13.5" style="5" bestFit="1" customWidth="1"/>
    <col min="11021" max="11021" width="10.6640625" style="5" bestFit="1" customWidth="1"/>
    <col min="11022" max="11022" width="12" style="5" bestFit="1" customWidth="1"/>
    <col min="11023" max="11023" width="14.6640625" style="5" bestFit="1" customWidth="1"/>
    <col min="11024" max="11024" width="15.33203125" style="5" customWidth="1"/>
    <col min="11025" max="11025" width="12.33203125" style="5" customWidth="1"/>
    <col min="11026" max="11026" width="8" style="5" bestFit="1" customWidth="1"/>
    <col min="11027" max="11028" width="13" style="5" bestFit="1" customWidth="1"/>
    <col min="11029" max="11029" width="8.83203125" style="5" bestFit="1" customWidth="1"/>
    <col min="11030" max="11030" width="16" style="5" customWidth="1"/>
    <col min="11031" max="11031" width="11.33203125" style="5" customWidth="1"/>
    <col min="11032" max="11032" width="13" style="5" bestFit="1" customWidth="1"/>
    <col min="11033" max="11033" width="14.5" style="5" customWidth="1"/>
    <col min="11034" max="11034" width="13" style="5" bestFit="1" customWidth="1"/>
    <col min="11035" max="11035" width="16" style="5" customWidth="1"/>
    <col min="11036" max="11036" width="11" style="5" bestFit="1" customWidth="1"/>
    <col min="11037" max="11037" width="12.1640625" style="5" bestFit="1" customWidth="1"/>
    <col min="11038" max="11038" width="13.6640625" style="5" bestFit="1" customWidth="1"/>
    <col min="11039" max="11228" width="10.6640625" style="5"/>
    <col min="11229" max="11229" width="3.1640625" style="5" bestFit="1" customWidth="1"/>
    <col min="11230" max="11230" width="17" style="5" bestFit="1" customWidth="1"/>
    <col min="11231" max="11231" width="17.6640625" style="5" customWidth="1"/>
    <col min="11232" max="11232" width="9.83203125" style="5" customWidth="1"/>
    <col min="11233" max="11233" width="10.83203125" style="5" customWidth="1"/>
    <col min="11234" max="11234" width="32.5" style="5" bestFit="1" customWidth="1"/>
    <col min="11235" max="11244" width="16" style="5" customWidth="1"/>
    <col min="11245" max="11245" width="14.1640625" style="5" bestFit="1" customWidth="1"/>
    <col min="11246" max="11246" width="13.5" style="5" bestFit="1" customWidth="1"/>
    <col min="11247" max="11247" width="15.5" style="5" bestFit="1" customWidth="1"/>
    <col min="11248" max="11248" width="13.5" style="5" bestFit="1" customWidth="1"/>
    <col min="11249" max="11249" width="14.6640625" style="5" customWidth="1"/>
    <col min="11250" max="11259" width="16" style="5" customWidth="1"/>
    <col min="11260" max="11260" width="13.83203125" style="5" customWidth="1"/>
    <col min="11261" max="11261" width="13.5" style="5" customWidth="1"/>
    <col min="11262" max="11262" width="12.6640625" style="5" customWidth="1"/>
    <col min="11263" max="11263" width="15.6640625" style="5" bestFit="1" customWidth="1"/>
    <col min="11264" max="11264" width="14.1640625" style="5" customWidth="1"/>
    <col min="11265" max="11265" width="15.83203125" style="5" bestFit="1" customWidth="1"/>
    <col min="11266" max="11266" width="13.83203125" style="5" bestFit="1" customWidth="1"/>
    <col min="11267" max="11267" width="12.83203125" style="5" customWidth="1"/>
    <col min="11268" max="11268" width="16" style="5" customWidth="1"/>
    <col min="11269" max="11269" width="11.5" style="5" bestFit="1" customWidth="1"/>
    <col min="11270" max="11270" width="14.83203125" style="5" bestFit="1" customWidth="1"/>
    <col min="11271" max="11271" width="13.83203125" style="5" bestFit="1" customWidth="1"/>
    <col min="11272" max="11272" width="13.83203125" style="5" customWidth="1"/>
    <col min="11273" max="11273" width="13.83203125" style="5" bestFit="1" customWidth="1"/>
    <col min="11274" max="11274" width="16" style="5" customWidth="1"/>
    <col min="11275" max="11275" width="13" style="5" customWidth="1"/>
    <col min="11276" max="11276" width="13.5" style="5" bestFit="1" customWidth="1"/>
    <col min="11277" max="11277" width="10.6640625" style="5" bestFit="1" customWidth="1"/>
    <col min="11278" max="11278" width="12" style="5" bestFit="1" customWidth="1"/>
    <col min="11279" max="11279" width="14.6640625" style="5" bestFit="1" customWidth="1"/>
    <col min="11280" max="11280" width="15.33203125" style="5" customWidth="1"/>
    <col min="11281" max="11281" width="12.33203125" style="5" customWidth="1"/>
    <col min="11282" max="11282" width="8" style="5" bestFit="1" customWidth="1"/>
    <col min="11283" max="11284" width="13" style="5" bestFit="1" customWidth="1"/>
    <col min="11285" max="11285" width="8.83203125" style="5" bestFit="1" customWidth="1"/>
    <col min="11286" max="11286" width="16" style="5" customWidth="1"/>
    <col min="11287" max="11287" width="11.33203125" style="5" customWidth="1"/>
    <col min="11288" max="11288" width="13" style="5" bestFit="1" customWidth="1"/>
    <col min="11289" max="11289" width="14.5" style="5" customWidth="1"/>
    <col min="11290" max="11290" width="13" style="5" bestFit="1" customWidth="1"/>
    <col min="11291" max="11291" width="16" style="5" customWidth="1"/>
    <col min="11292" max="11292" width="11" style="5" bestFit="1" customWidth="1"/>
    <col min="11293" max="11293" width="12.1640625" style="5" bestFit="1" customWidth="1"/>
    <col min="11294" max="11294" width="13.6640625" style="5" bestFit="1" customWidth="1"/>
    <col min="11295" max="11484" width="10.6640625" style="5"/>
    <col min="11485" max="11485" width="3.1640625" style="5" bestFit="1" customWidth="1"/>
    <col min="11486" max="11486" width="17" style="5" bestFit="1" customWidth="1"/>
    <col min="11487" max="11487" width="17.6640625" style="5" customWidth="1"/>
    <col min="11488" max="11488" width="9.83203125" style="5" customWidth="1"/>
    <col min="11489" max="11489" width="10.83203125" style="5" customWidth="1"/>
    <col min="11490" max="11490" width="32.5" style="5" bestFit="1" customWidth="1"/>
    <col min="11491" max="11500" width="16" style="5" customWidth="1"/>
    <col min="11501" max="11501" width="14.1640625" style="5" bestFit="1" customWidth="1"/>
    <col min="11502" max="11502" width="13.5" style="5" bestFit="1" customWidth="1"/>
    <col min="11503" max="11503" width="15.5" style="5" bestFit="1" customWidth="1"/>
    <col min="11504" max="11504" width="13.5" style="5" bestFit="1" customWidth="1"/>
    <col min="11505" max="11505" width="14.6640625" style="5" customWidth="1"/>
    <col min="11506" max="11515" width="16" style="5" customWidth="1"/>
    <col min="11516" max="11516" width="13.83203125" style="5" customWidth="1"/>
    <col min="11517" max="11517" width="13.5" style="5" customWidth="1"/>
    <col min="11518" max="11518" width="12.6640625" style="5" customWidth="1"/>
    <col min="11519" max="11519" width="15.6640625" style="5" bestFit="1" customWidth="1"/>
    <col min="11520" max="11520" width="14.1640625" style="5" customWidth="1"/>
    <col min="11521" max="11521" width="15.83203125" style="5" bestFit="1" customWidth="1"/>
    <col min="11522" max="11522" width="13.83203125" style="5" bestFit="1" customWidth="1"/>
    <col min="11523" max="11523" width="12.83203125" style="5" customWidth="1"/>
    <col min="11524" max="11524" width="16" style="5" customWidth="1"/>
    <col min="11525" max="11525" width="11.5" style="5" bestFit="1" customWidth="1"/>
    <col min="11526" max="11526" width="14.83203125" style="5" bestFit="1" customWidth="1"/>
    <col min="11527" max="11527" width="13.83203125" style="5" bestFit="1" customWidth="1"/>
    <col min="11528" max="11528" width="13.83203125" style="5" customWidth="1"/>
    <col min="11529" max="11529" width="13.83203125" style="5" bestFit="1" customWidth="1"/>
    <col min="11530" max="11530" width="16" style="5" customWidth="1"/>
    <col min="11531" max="11531" width="13" style="5" customWidth="1"/>
    <col min="11532" max="11532" width="13.5" style="5" bestFit="1" customWidth="1"/>
    <col min="11533" max="11533" width="10.6640625" style="5" bestFit="1" customWidth="1"/>
    <col min="11534" max="11534" width="12" style="5" bestFit="1" customWidth="1"/>
    <col min="11535" max="11535" width="14.6640625" style="5" bestFit="1" customWidth="1"/>
    <col min="11536" max="11536" width="15.33203125" style="5" customWidth="1"/>
    <col min="11537" max="11537" width="12.33203125" style="5" customWidth="1"/>
    <col min="11538" max="11538" width="8" style="5" bestFit="1" customWidth="1"/>
    <col min="11539" max="11540" width="13" style="5" bestFit="1" customWidth="1"/>
    <col min="11541" max="11541" width="8.83203125" style="5" bestFit="1" customWidth="1"/>
    <col min="11542" max="11542" width="16" style="5" customWidth="1"/>
    <col min="11543" max="11543" width="11.33203125" style="5" customWidth="1"/>
    <col min="11544" max="11544" width="13" style="5" bestFit="1" customWidth="1"/>
    <col min="11545" max="11545" width="14.5" style="5" customWidth="1"/>
    <col min="11546" max="11546" width="13" style="5" bestFit="1" customWidth="1"/>
    <col min="11547" max="11547" width="16" style="5" customWidth="1"/>
    <col min="11548" max="11548" width="11" style="5" bestFit="1" customWidth="1"/>
    <col min="11549" max="11549" width="12.1640625" style="5" bestFit="1" customWidth="1"/>
    <col min="11550" max="11550" width="13.6640625" style="5" bestFit="1" customWidth="1"/>
    <col min="11551" max="11740" width="10.6640625" style="5"/>
    <col min="11741" max="11741" width="3.1640625" style="5" bestFit="1" customWidth="1"/>
    <col min="11742" max="11742" width="17" style="5" bestFit="1" customWidth="1"/>
    <col min="11743" max="11743" width="17.6640625" style="5" customWidth="1"/>
    <col min="11744" max="11744" width="9.83203125" style="5" customWidth="1"/>
    <col min="11745" max="11745" width="10.83203125" style="5" customWidth="1"/>
    <col min="11746" max="11746" width="32.5" style="5" bestFit="1" customWidth="1"/>
    <col min="11747" max="11756" width="16" style="5" customWidth="1"/>
    <col min="11757" max="11757" width="14.1640625" style="5" bestFit="1" customWidth="1"/>
    <col min="11758" max="11758" width="13.5" style="5" bestFit="1" customWidth="1"/>
    <col min="11759" max="11759" width="15.5" style="5" bestFit="1" customWidth="1"/>
    <col min="11760" max="11760" width="13.5" style="5" bestFit="1" customWidth="1"/>
    <col min="11761" max="11761" width="14.6640625" style="5" customWidth="1"/>
    <col min="11762" max="11771" width="16" style="5" customWidth="1"/>
    <col min="11772" max="11772" width="13.83203125" style="5" customWidth="1"/>
    <col min="11773" max="11773" width="13.5" style="5" customWidth="1"/>
    <col min="11774" max="11774" width="12.6640625" style="5" customWidth="1"/>
    <col min="11775" max="11775" width="15.6640625" style="5" bestFit="1" customWidth="1"/>
    <col min="11776" max="11776" width="14.1640625" style="5" customWidth="1"/>
    <col min="11777" max="11777" width="15.83203125" style="5" bestFit="1" customWidth="1"/>
    <col min="11778" max="11778" width="13.83203125" style="5" bestFit="1" customWidth="1"/>
    <col min="11779" max="11779" width="12.83203125" style="5" customWidth="1"/>
    <col min="11780" max="11780" width="16" style="5" customWidth="1"/>
    <col min="11781" max="11781" width="11.5" style="5" bestFit="1" customWidth="1"/>
    <col min="11782" max="11782" width="14.83203125" style="5" bestFit="1" customWidth="1"/>
    <col min="11783" max="11783" width="13.83203125" style="5" bestFit="1" customWidth="1"/>
    <col min="11784" max="11784" width="13.83203125" style="5" customWidth="1"/>
    <col min="11785" max="11785" width="13.83203125" style="5" bestFit="1" customWidth="1"/>
    <col min="11786" max="11786" width="16" style="5" customWidth="1"/>
    <col min="11787" max="11787" width="13" style="5" customWidth="1"/>
    <col min="11788" max="11788" width="13.5" style="5" bestFit="1" customWidth="1"/>
    <col min="11789" max="11789" width="10.6640625" style="5" bestFit="1" customWidth="1"/>
    <col min="11790" max="11790" width="12" style="5" bestFit="1" customWidth="1"/>
    <col min="11791" max="11791" width="14.6640625" style="5" bestFit="1" customWidth="1"/>
    <col min="11792" max="11792" width="15.33203125" style="5" customWidth="1"/>
    <col min="11793" max="11793" width="12.33203125" style="5" customWidth="1"/>
    <col min="11794" max="11794" width="8" style="5" bestFit="1" customWidth="1"/>
    <col min="11795" max="11796" width="13" style="5" bestFit="1" customWidth="1"/>
    <col min="11797" max="11797" width="8.83203125" style="5" bestFit="1" customWidth="1"/>
    <col min="11798" max="11798" width="16" style="5" customWidth="1"/>
    <col min="11799" max="11799" width="11.33203125" style="5" customWidth="1"/>
    <col min="11800" max="11800" width="13" style="5" bestFit="1" customWidth="1"/>
    <col min="11801" max="11801" width="14.5" style="5" customWidth="1"/>
    <col min="11802" max="11802" width="13" style="5" bestFit="1" customWidth="1"/>
    <col min="11803" max="11803" width="16" style="5" customWidth="1"/>
    <col min="11804" max="11804" width="11" style="5" bestFit="1" customWidth="1"/>
    <col min="11805" max="11805" width="12.1640625" style="5" bestFit="1" customWidth="1"/>
    <col min="11806" max="11806" width="13.6640625" style="5" bestFit="1" customWidth="1"/>
    <col min="11807" max="11996" width="10.6640625" style="5"/>
    <col min="11997" max="11997" width="3.1640625" style="5" bestFit="1" customWidth="1"/>
    <col min="11998" max="11998" width="17" style="5" bestFit="1" customWidth="1"/>
    <col min="11999" max="11999" width="17.6640625" style="5" customWidth="1"/>
    <col min="12000" max="12000" width="9.83203125" style="5" customWidth="1"/>
    <col min="12001" max="12001" width="10.83203125" style="5" customWidth="1"/>
    <col min="12002" max="12002" width="32.5" style="5" bestFit="1" customWidth="1"/>
    <col min="12003" max="12012" width="16" style="5" customWidth="1"/>
    <col min="12013" max="12013" width="14.1640625" style="5" bestFit="1" customWidth="1"/>
    <col min="12014" max="12014" width="13.5" style="5" bestFit="1" customWidth="1"/>
    <col min="12015" max="12015" width="15.5" style="5" bestFit="1" customWidth="1"/>
    <col min="12016" max="12016" width="13.5" style="5" bestFit="1" customWidth="1"/>
    <col min="12017" max="12017" width="14.6640625" style="5" customWidth="1"/>
    <col min="12018" max="12027" width="16" style="5" customWidth="1"/>
    <col min="12028" max="12028" width="13.83203125" style="5" customWidth="1"/>
    <col min="12029" max="12029" width="13.5" style="5" customWidth="1"/>
    <col min="12030" max="12030" width="12.6640625" style="5" customWidth="1"/>
    <col min="12031" max="12031" width="15.6640625" style="5" bestFit="1" customWidth="1"/>
    <col min="12032" max="12032" width="14.1640625" style="5" customWidth="1"/>
    <col min="12033" max="12033" width="15.83203125" style="5" bestFit="1" customWidth="1"/>
    <col min="12034" max="12034" width="13.83203125" style="5" bestFit="1" customWidth="1"/>
    <col min="12035" max="12035" width="12.83203125" style="5" customWidth="1"/>
    <col min="12036" max="12036" width="16" style="5" customWidth="1"/>
    <col min="12037" max="12037" width="11.5" style="5" bestFit="1" customWidth="1"/>
    <col min="12038" max="12038" width="14.83203125" style="5" bestFit="1" customWidth="1"/>
    <col min="12039" max="12039" width="13.83203125" style="5" bestFit="1" customWidth="1"/>
    <col min="12040" max="12040" width="13.83203125" style="5" customWidth="1"/>
    <col min="12041" max="12041" width="13.83203125" style="5" bestFit="1" customWidth="1"/>
    <col min="12042" max="12042" width="16" style="5" customWidth="1"/>
    <col min="12043" max="12043" width="13" style="5" customWidth="1"/>
    <col min="12044" max="12044" width="13.5" style="5" bestFit="1" customWidth="1"/>
    <col min="12045" max="12045" width="10.6640625" style="5" bestFit="1" customWidth="1"/>
    <col min="12046" max="12046" width="12" style="5" bestFit="1" customWidth="1"/>
    <col min="12047" max="12047" width="14.6640625" style="5" bestFit="1" customWidth="1"/>
    <col min="12048" max="12048" width="15.33203125" style="5" customWidth="1"/>
    <col min="12049" max="12049" width="12.33203125" style="5" customWidth="1"/>
    <col min="12050" max="12050" width="8" style="5" bestFit="1" customWidth="1"/>
    <col min="12051" max="12052" width="13" style="5" bestFit="1" customWidth="1"/>
    <col min="12053" max="12053" width="8.83203125" style="5" bestFit="1" customWidth="1"/>
    <col min="12054" max="12054" width="16" style="5" customWidth="1"/>
    <col min="12055" max="12055" width="11.33203125" style="5" customWidth="1"/>
    <col min="12056" max="12056" width="13" style="5" bestFit="1" customWidth="1"/>
    <col min="12057" max="12057" width="14.5" style="5" customWidth="1"/>
    <col min="12058" max="12058" width="13" style="5" bestFit="1" customWidth="1"/>
    <col min="12059" max="12059" width="16" style="5" customWidth="1"/>
    <col min="12060" max="12060" width="11" style="5" bestFit="1" customWidth="1"/>
    <col min="12061" max="12061" width="12.1640625" style="5" bestFit="1" customWidth="1"/>
    <col min="12062" max="12062" width="13.6640625" style="5" bestFit="1" customWidth="1"/>
    <col min="12063" max="12252" width="10.6640625" style="5"/>
    <col min="12253" max="12253" width="3.1640625" style="5" bestFit="1" customWidth="1"/>
    <col min="12254" max="12254" width="17" style="5" bestFit="1" customWidth="1"/>
    <col min="12255" max="12255" width="17.6640625" style="5" customWidth="1"/>
    <col min="12256" max="12256" width="9.83203125" style="5" customWidth="1"/>
    <col min="12257" max="12257" width="10.83203125" style="5" customWidth="1"/>
    <col min="12258" max="12258" width="32.5" style="5" bestFit="1" customWidth="1"/>
    <col min="12259" max="12268" width="16" style="5" customWidth="1"/>
    <col min="12269" max="12269" width="14.1640625" style="5" bestFit="1" customWidth="1"/>
    <col min="12270" max="12270" width="13.5" style="5" bestFit="1" customWidth="1"/>
    <col min="12271" max="12271" width="15.5" style="5" bestFit="1" customWidth="1"/>
    <col min="12272" max="12272" width="13.5" style="5" bestFit="1" customWidth="1"/>
    <col min="12273" max="12273" width="14.6640625" style="5" customWidth="1"/>
    <col min="12274" max="12283" width="16" style="5" customWidth="1"/>
    <col min="12284" max="12284" width="13.83203125" style="5" customWidth="1"/>
    <col min="12285" max="12285" width="13.5" style="5" customWidth="1"/>
    <col min="12286" max="12286" width="12.6640625" style="5" customWidth="1"/>
    <col min="12287" max="12287" width="15.6640625" style="5" bestFit="1" customWidth="1"/>
    <col min="12288" max="12288" width="14.1640625" style="5" customWidth="1"/>
    <col min="12289" max="12289" width="15.83203125" style="5" bestFit="1" customWidth="1"/>
    <col min="12290" max="12290" width="13.83203125" style="5" bestFit="1" customWidth="1"/>
    <col min="12291" max="12291" width="12.83203125" style="5" customWidth="1"/>
    <col min="12292" max="12292" width="16" style="5" customWidth="1"/>
    <col min="12293" max="12293" width="11.5" style="5" bestFit="1" customWidth="1"/>
    <col min="12294" max="12294" width="14.83203125" style="5" bestFit="1" customWidth="1"/>
    <col min="12295" max="12295" width="13.83203125" style="5" bestFit="1" customWidth="1"/>
    <col min="12296" max="12296" width="13.83203125" style="5" customWidth="1"/>
    <col min="12297" max="12297" width="13.83203125" style="5" bestFit="1" customWidth="1"/>
    <col min="12298" max="12298" width="16" style="5" customWidth="1"/>
    <col min="12299" max="12299" width="13" style="5" customWidth="1"/>
    <col min="12300" max="12300" width="13.5" style="5" bestFit="1" customWidth="1"/>
    <col min="12301" max="12301" width="10.6640625" style="5" bestFit="1" customWidth="1"/>
    <col min="12302" max="12302" width="12" style="5" bestFit="1" customWidth="1"/>
    <col min="12303" max="12303" width="14.6640625" style="5" bestFit="1" customWidth="1"/>
    <col min="12304" max="12304" width="15.33203125" style="5" customWidth="1"/>
    <col min="12305" max="12305" width="12.33203125" style="5" customWidth="1"/>
    <col min="12306" max="12306" width="8" style="5" bestFit="1" customWidth="1"/>
    <col min="12307" max="12308" width="13" style="5" bestFit="1" customWidth="1"/>
    <col min="12309" max="12309" width="8.83203125" style="5" bestFit="1" customWidth="1"/>
    <col min="12310" max="12310" width="16" style="5" customWidth="1"/>
    <col min="12311" max="12311" width="11.33203125" style="5" customWidth="1"/>
    <col min="12312" max="12312" width="13" style="5" bestFit="1" customWidth="1"/>
    <col min="12313" max="12313" width="14.5" style="5" customWidth="1"/>
    <col min="12314" max="12314" width="13" style="5" bestFit="1" customWidth="1"/>
    <col min="12315" max="12315" width="16" style="5" customWidth="1"/>
    <col min="12316" max="12316" width="11" style="5" bestFit="1" customWidth="1"/>
    <col min="12317" max="12317" width="12.1640625" style="5" bestFit="1" customWidth="1"/>
    <col min="12318" max="12318" width="13.6640625" style="5" bestFit="1" customWidth="1"/>
    <col min="12319" max="12508" width="10.6640625" style="5"/>
    <col min="12509" max="12509" width="3.1640625" style="5" bestFit="1" customWidth="1"/>
    <col min="12510" max="12510" width="17" style="5" bestFit="1" customWidth="1"/>
    <col min="12511" max="12511" width="17.6640625" style="5" customWidth="1"/>
    <col min="12512" max="12512" width="9.83203125" style="5" customWidth="1"/>
    <col min="12513" max="12513" width="10.83203125" style="5" customWidth="1"/>
    <col min="12514" max="12514" width="32.5" style="5" bestFit="1" customWidth="1"/>
    <col min="12515" max="12524" width="16" style="5" customWidth="1"/>
    <col min="12525" max="12525" width="14.1640625" style="5" bestFit="1" customWidth="1"/>
    <col min="12526" max="12526" width="13.5" style="5" bestFit="1" customWidth="1"/>
    <col min="12527" max="12527" width="15.5" style="5" bestFit="1" customWidth="1"/>
    <col min="12528" max="12528" width="13.5" style="5" bestFit="1" customWidth="1"/>
    <col min="12529" max="12529" width="14.6640625" style="5" customWidth="1"/>
    <col min="12530" max="12539" width="16" style="5" customWidth="1"/>
    <col min="12540" max="12540" width="13.83203125" style="5" customWidth="1"/>
    <col min="12541" max="12541" width="13.5" style="5" customWidth="1"/>
    <col min="12542" max="12542" width="12.6640625" style="5" customWidth="1"/>
    <col min="12543" max="12543" width="15.6640625" style="5" bestFit="1" customWidth="1"/>
    <col min="12544" max="12544" width="14.1640625" style="5" customWidth="1"/>
    <col min="12545" max="12545" width="15.83203125" style="5" bestFit="1" customWidth="1"/>
    <col min="12546" max="12546" width="13.83203125" style="5" bestFit="1" customWidth="1"/>
    <col min="12547" max="12547" width="12.83203125" style="5" customWidth="1"/>
    <col min="12548" max="12548" width="16" style="5" customWidth="1"/>
    <col min="12549" max="12549" width="11.5" style="5" bestFit="1" customWidth="1"/>
    <col min="12550" max="12550" width="14.83203125" style="5" bestFit="1" customWidth="1"/>
    <col min="12551" max="12551" width="13.83203125" style="5" bestFit="1" customWidth="1"/>
    <col min="12552" max="12552" width="13.83203125" style="5" customWidth="1"/>
    <col min="12553" max="12553" width="13.83203125" style="5" bestFit="1" customWidth="1"/>
    <col min="12554" max="12554" width="16" style="5" customWidth="1"/>
    <col min="12555" max="12555" width="13" style="5" customWidth="1"/>
    <col min="12556" max="12556" width="13.5" style="5" bestFit="1" customWidth="1"/>
    <col min="12557" max="12557" width="10.6640625" style="5" bestFit="1" customWidth="1"/>
    <col min="12558" max="12558" width="12" style="5" bestFit="1" customWidth="1"/>
    <col min="12559" max="12559" width="14.6640625" style="5" bestFit="1" customWidth="1"/>
    <col min="12560" max="12560" width="15.33203125" style="5" customWidth="1"/>
    <col min="12561" max="12561" width="12.33203125" style="5" customWidth="1"/>
    <col min="12562" max="12562" width="8" style="5" bestFit="1" customWidth="1"/>
    <col min="12563" max="12564" width="13" style="5" bestFit="1" customWidth="1"/>
    <col min="12565" max="12565" width="8.83203125" style="5" bestFit="1" customWidth="1"/>
    <col min="12566" max="12566" width="16" style="5" customWidth="1"/>
    <col min="12567" max="12567" width="11.33203125" style="5" customWidth="1"/>
    <col min="12568" max="12568" width="13" style="5" bestFit="1" customWidth="1"/>
    <col min="12569" max="12569" width="14.5" style="5" customWidth="1"/>
    <col min="12570" max="12570" width="13" style="5" bestFit="1" customWidth="1"/>
    <col min="12571" max="12571" width="16" style="5" customWidth="1"/>
    <col min="12572" max="12572" width="11" style="5" bestFit="1" customWidth="1"/>
    <col min="12573" max="12573" width="12.1640625" style="5" bestFit="1" customWidth="1"/>
    <col min="12574" max="12574" width="13.6640625" style="5" bestFit="1" customWidth="1"/>
    <col min="12575" max="12764" width="10.6640625" style="5"/>
    <col min="12765" max="12765" width="3.1640625" style="5" bestFit="1" customWidth="1"/>
    <col min="12766" max="12766" width="17" style="5" bestFit="1" customWidth="1"/>
    <col min="12767" max="12767" width="17.6640625" style="5" customWidth="1"/>
    <col min="12768" max="12768" width="9.83203125" style="5" customWidth="1"/>
    <col min="12769" max="12769" width="10.83203125" style="5" customWidth="1"/>
    <col min="12770" max="12770" width="32.5" style="5" bestFit="1" customWidth="1"/>
    <col min="12771" max="12780" width="16" style="5" customWidth="1"/>
    <col min="12781" max="12781" width="14.1640625" style="5" bestFit="1" customWidth="1"/>
    <col min="12782" max="12782" width="13.5" style="5" bestFit="1" customWidth="1"/>
    <col min="12783" max="12783" width="15.5" style="5" bestFit="1" customWidth="1"/>
    <col min="12784" max="12784" width="13.5" style="5" bestFit="1" customWidth="1"/>
    <col min="12785" max="12785" width="14.6640625" style="5" customWidth="1"/>
    <col min="12786" max="12795" width="16" style="5" customWidth="1"/>
    <col min="12796" max="12796" width="13.83203125" style="5" customWidth="1"/>
    <col min="12797" max="12797" width="13.5" style="5" customWidth="1"/>
    <col min="12798" max="12798" width="12.6640625" style="5" customWidth="1"/>
    <col min="12799" max="12799" width="15.6640625" style="5" bestFit="1" customWidth="1"/>
    <col min="12800" max="12800" width="14.1640625" style="5" customWidth="1"/>
    <col min="12801" max="12801" width="15.83203125" style="5" bestFit="1" customWidth="1"/>
    <col min="12802" max="12802" width="13.83203125" style="5" bestFit="1" customWidth="1"/>
    <col min="12803" max="12803" width="12.83203125" style="5" customWidth="1"/>
    <col min="12804" max="12804" width="16" style="5" customWidth="1"/>
    <col min="12805" max="12805" width="11.5" style="5" bestFit="1" customWidth="1"/>
    <col min="12806" max="12806" width="14.83203125" style="5" bestFit="1" customWidth="1"/>
    <col min="12807" max="12807" width="13.83203125" style="5" bestFit="1" customWidth="1"/>
    <col min="12808" max="12808" width="13.83203125" style="5" customWidth="1"/>
    <col min="12809" max="12809" width="13.83203125" style="5" bestFit="1" customWidth="1"/>
    <col min="12810" max="12810" width="16" style="5" customWidth="1"/>
    <col min="12811" max="12811" width="13" style="5" customWidth="1"/>
    <col min="12812" max="12812" width="13.5" style="5" bestFit="1" customWidth="1"/>
    <col min="12813" max="12813" width="10.6640625" style="5" bestFit="1" customWidth="1"/>
    <col min="12814" max="12814" width="12" style="5" bestFit="1" customWidth="1"/>
    <col min="12815" max="12815" width="14.6640625" style="5" bestFit="1" customWidth="1"/>
    <col min="12816" max="12816" width="15.33203125" style="5" customWidth="1"/>
    <col min="12817" max="12817" width="12.33203125" style="5" customWidth="1"/>
    <col min="12818" max="12818" width="8" style="5" bestFit="1" customWidth="1"/>
    <col min="12819" max="12820" width="13" style="5" bestFit="1" customWidth="1"/>
    <col min="12821" max="12821" width="8.83203125" style="5" bestFit="1" customWidth="1"/>
    <col min="12822" max="12822" width="16" style="5" customWidth="1"/>
    <col min="12823" max="12823" width="11.33203125" style="5" customWidth="1"/>
    <col min="12824" max="12824" width="13" style="5" bestFit="1" customWidth="1"/>
    <col min="12825" max="12825" width="14.5" style="5" customWidth="1"/>
    <col min="12826" max="12826" width="13" style="5" bestFit="1" customWidth="1"/>
    <col min="12827" max="12827" width="16" style="5" customWidth="1"/>
    <col min="12828" max="12828" width="11" style="5" bestFit="1" customWidth="1"/>
    <col min="12829" max="12829" width="12.1640625" style="5" bestFit="1" customWidth="1"/>
    <col min="12830" max="12830" width="13.6640625" style="5" bestFit="1" customWidth="1"/>
    <col min="12831" max="13020" width="10.6640625" style="5"/>
    <col min="13021" max="13021" width="3.1640625" style="5" bestFit="1" customWidth="1"/>
    <col min="13022" max="13022" width="17" style="5" bestFit="1" customWidth="1"/>
    <col min="13023" max="13023" width="17.6640625" style="5" customWidth="1"/>
    <col min="13024" max="13024" width="9.83203125" style="5" customWidth="1"/>
    <col min="13025" max="13025" width="10.83203125" style="5" customWidth="1"/>
    <col min="13026" max="13026" width="32.5" style="5" bestFit="1" customWidth="1"/>
    <col min="13027" max="13036" width="16" style="5" customWidth="1"/>
    <col min="13037" max="13037" width="14.1640625" style="5" bestFit="1" customWidth="1"/>
    <col min="13038" max="13038" width="13.5" style="5" bestFit="1" customWidth="1"/>
    <col min="13039" max="13039" width="15.5" style="5" bestFit="1" customWidth="1"/>
    <col min="13040" max="13040" width="13.5" style="5" bestFit="1" customWidth="1"/>
    <col min="13041" max="13041" width="14.6640625" style="5" customWidth="1"/>
    <col min="13042" max="13051" width="16" style="5" customWidth="1"/>
    <col min="13052" max="13052" width="13.83203125" style="5" customWidth="1"/>
    <col min="13053" max="13053" width="13.5" style="5" customWidth="1"/>
    <col min="13054" max="13054" width="12.6640625" style="5" customWidth="1"/>
    <col min="13055" max="13055" width="15.6640625" style="5" bestFit="1" customWidth="1"/>
    <col min="13056" max="13056" width="14.1640625" style="5" customWidth="1"/>
    <col min="13057" max="13057" width="15.83203125" style="5" bestFit="1" customWidth="1"/>
    <col min="13058" max="13058" width="13.83203125" style="5" bestFit="1" customWidth="1"/>
    <col min="13059" max="13059" width="12.83203125" style="5" customWidth="1"/>
    <col min="13060" max="13060" width="16" style="5" customWidth="1"/>
    <col min="13061" max="13061" width="11.5" style="5" bestFit="1" customWidth="1"/>
    <col min="13062" max="13062" width="14.83203125" style="5" bestFit="1" customWidth="1"/>
    <col min="13063" max="13063" width="13.83203125" style="5" bestFit="1" customWidth="1"/>
    <col min="13064" max="13064" width="13.83203125" style="5" customWidth="1"/>
    <col min="13065" max="13065" width="13.83203125" style="5" bestFit="1" customWidth="1"/>
    <col min="13066" max="13066" width="16" style="5" customWidth="1"/>
    <col min="13067" max="13067" width="13" style="5" customWidth="1"/>
    <col min="13068" max="13068" width="13.5" style="5" bestFit="1" customWidth="1"/>
    <col min="13069" max="13069" width="10.6640625" style="5" bestFit="1" customWidth="1"/>
    <col min="13070" max="13070" width="12" style="5" bestFit="1" customWidth="1"/>
    <col min="13071" max="13071" width="14.6640625" style="5" bestFit="1" customWidth="1"/>
    <col min="13072" max="13072" width="15.33203125" style="5" customWidth="1"/>
    <col min="13073" max="13073" width="12.33203125" style="5" customWidth="1"/>
    <col min="13074" max="13074" width="8" style="5" bestFit="1" customWidth="1"/>
    <col min="13075" max="13076" width="13" style="5" bestFit="1" customWidth="1"/>
    <col min="13077" max="13077" width="8.83203125" style="5" bestFit="1" customWidth="1"/>
    <col min="13078" max="13078" width="16" style="5" customWidth="1"/>
    <col min="13079" max="13079" width="11.33203125" style="5" customWidth="1"/>
    <col min="13080" max="13080" width="13" style="5" bestFit="1" customWidth="1"/>
    <col min="13081" max="13081" width="14.5" style="5" customWidth="1"/>
    <col min="13082" max="13082" width="13" style="5" bestFit="1" customWidth="1"/>
    <col min="13083" max="13083" width="16" style="5" customWidth="1"/>
    <col min="13084" max="13084" width="11" style="5" bestFit="1" customWidth="1"/>
    <col min="13085" max="13085" width="12.1640625" style="5" bestFit="1" customWidth="1"/>
    <col min="13086" max="13086" width="13.6640625" style="5" bestFit="1" customWidth="1"/>
    <col min="13087" max="13276" width="10.6640625" style="5"/>
    <col min="13277" max="13277" width="3.1640625" style="5" bestFit="1" customWidth="1"/>
    <col min="13278" max="13278" width="17" style="5" bestFit="1" customWidth="1"/>
    <col min="13279" max="13279" width="17.6640625" style="5" customWidth="1"/>
    <col min="13280" max="13280" width="9.83203125" style="5" customWidth="1"/>
    <col min="13281" max="13281" width="10.83203125" style="5" customWidth="1"/>
    <col min="13282" max="13282" width="32.5" style="5" bestFit="1" customWidth="1"/>
    <col min="13283" max="13292" width="16" style="5" customWidth="1"/>
    <col min="13293" max="13293" width="14.1640625" style="5" bestFit="1" customWidth="1"/>
    <col min="13294" max="13294" width="13.5" style="5" bestFit="1" customWidth="1"/>
    <col min="13295" max="13295" width="15.5" style="5" bestFit="1" customWidth="1"/>
    <col min="13296" max="13296" width="13.5" style="5" bestFit="1" customWidth="1"/>
    <col min="13297" max="13297" width="14.6640625" style="5" customWidth="1"/>
    <col min="13298" max="13307" width="16" style="5" customWidth="1"/>
    <col min="13308" max="13308" width="13.83203125" style="5" customWidth="1"/>
    <col min="13309" max="13309" width="13.5" style="5" customWidth="1"/>
    <col min="13310" max="13310" width="12.6640625" style="5" customWidth="1"/>
    <col min="13311" max="13311" width="15.6640625" style="5" bestFit="1" customWidth="1"/>
    <col min="13312" max="13312" width="14.1640625" style="5" customWidth="1"/>
    <col min="13313" max="13313" width="15.83203125" style="5" bestFit="1" customWidth="1"/>
    <col min="13314" max="13314" width="13.83203125" style="5" bestFit="1" customWidth="1"/>
    <col min="13315" max="13315" width="12.83203125" style="5" customWidth="1"/>
    <col min="13316" max="13316" width="16" style="5" customWidth="1"/>
    <col min="13317" max="13317" width="11.5" style="5" bestFit="1" customWidth="1"/>
    <col min="13318" max="13318" width="14.83203125" style="5" bestFit="1" customWidth="1"/>
    <col min="13319" max="13319" width="13.83203125" style="5" bestFit="1" customWidth="1"/>
    <col min="13320" max="13320" width="13.83203125" style="5" customWidth="1"/>
    <col min="13321" max="13321" width="13.83203125" style="5" bestFit="1" customWidth="1"/>
    <col min="13322" max="13322" width="16" style="5" customWidth="1"/>
    <col min="13323" max="13323" width="13" style="5" customWidth="1"/>
    <col min="13324" max="13324" width="13.5" style="5" bestFit="1" customWidth="1"/>
    <col min="13325" max="13325" width="10.6640625" style="5" bestFit="1" customWidth="1"/>
    <col min="13326" max="13326" width="12" style="5" bestFit="1" customWidth="1"/>
    <col min="13327" max="13327" width="14.6640625" style="5" bestFit="1" customWidth="1"/>
    <col min="13328" max="13328" width="15.33203125" style="5" customWidth="1"/>
    <col min="13329" max="13329" width="12.33203125" style="5" customWidth="1"/>
    <col min="13330" max="13330" width="8" style="5" bestFit="1" customWidth="1"/>
    <col min="13331" max="13332" width="13" style="5" bestFit="1" customWidth="1"/>
    <col min="13333" max="13333" width="8.83203125" style="5" bestFit="1" customWidth="1"/>
    <col min="13334" max="13334" width="16" style="5" customWidth="1"/>
    <col min="13335" max="13335" width="11.33203125" style="5" customWidth="1"/>
    <col min="13336" max="13336" width="13" style="5" bestFit="1" customWidth="1"/>
    <col min="13337" max="13337" width="14.5" style="5" customWidth="1"/>
    <col min="13338" max="13338" width="13" style="5" bestFit="1" customWidth="1"/>
    <col min="13339" max="13339" width="16" style="5" customWidth="1"/>
    <col min="13340" max="13340" width="11" style="5" bestFit="1" customWidth="1"/>
    <col min="13341" max="13341" width="12.1640625" style="5" bestFit="1" customWidth="1"/>
    <col min="13342" max="13342" width="13.6640625" style="5" bestFit="1" customWidth="1"/>
    <col min="13343" max="13532" width="10.6640625" style="5"/>
    <col min="13533" max="13533" width="3.1640625" style="5" bestFit="1" customWidth="1"/>
    <col min="13534" max="13534" width="17" style="5" bestFit="1" customWidth="1"/>
    <col min="13535" max="13535" width="17.6640625" style="5" customWidth="1"/>
    <col min="13536" max="13536" width="9.83203125" style="5" customWidth="1"/>
    <col min="13537" max="13537" width="10.83203125" style="5" customWidth="1"/>
    <col min="13538" max="13538" width="32.5" style="5" bestFit="1" customWidth="1"/>
    <col min="13539" max="13548" width="16" style="5" customWidth="1"/>
    <col min="13549" max="13549" width="14.1640625" style="5" bestFit="1" customWidth="1"/>
    <col min="13550" max="13550" width="13.5" style="5" bestFit="1" customWidth="1"/>
    <col min="13551" max="13551" width="15.5" style="5" bestFit="1" customWidth="1"/>
    <col min="13552" max="13552" width="13.5" style="5" bestFit="1" customWidth="1"/>
    <col min="13553" max="13553" width="14.6640625" style="5" customWidth="1"/>
    <col min="13554" max="13563" width="16" style="5" customWidth="1"/>
    <col min="13564" max="13564" width="13.83203125" style="5" customWidth="1"/>
    <col min="13565" max="13565" width="13.5" style="5" customWidth="1"/>
    <col min="13566" max="13566" width="12.6640625" style="5" customWidth="1"/>
    <col min="13567" max="13567" width="15.6640625" style="5" bestFit="1" customWidth="1"/>
    <col min="13568" max="13568" width="14.1640625" style="5" customWidth="1"/>
    <col min="13569" max="13569" width="15.83203125" style="5" bestFit="1" customWidth="1"/>
    <col min="13570" max="13570" width="13.83203125" style="5" bestFit="1" customWidth="1"/>
    <col min="13571" max="13571" width="12.83203125" style="5" customWidth="1"/>
    <col min="13572" max="13572" width="16" style="5" customWidth="1"/>
    <col min="13573" max="13573" width="11.5" style="5" bestFit="1" customWidth="1"/>
    <col min="13574" max="13574" width="14.83203125" style="5" bestFit="1" customWidth="1"/>
    <col min="13575" max="13575" width="13.83203125" style="5" bestFit="1" customWidth="1"/>
    <col min="13576" max="13576" width="13.83203125" style="5" customWidth="1"/>
    <col min="13577" max="13577" width="13.83203125" style="5" bestFit="1" customWidth="1"/>
    <col min="13578" max="13578" width="16" style="5" customWidth="1"/>
    <col min="13579" max="13579" width="13" style="5" customWidth="1"/>
    <col min="13580" max="13580" width="13.5" style="5" bestFit="1" customWidth="1"/>
    <col min="13581" max="13581" width="10.6640625" style="5" bestFit="1" customWidth="1"/>
    <col min="13582" max="13582" width="12" style="5" bestFit="1" customWidth="1"/>
    <col min="13583" max="13583" width="14.6640625" style="5" bestFit="1" customWidth="1"/>
    <col min="13584" max="13584" width="15.33203125" style="5" customWidth="1"/>
    <col min="13585" max="13585" width="12.33203125" style="5" customWidth="1"/>
    <col min="13586" max="13586" width="8" style="5" bestFit="1" customWidth="1"/>
    <col min="13587" max="13588" width="13" style="5" bestFit="1" customWidth="1"/>
    <col min="13589" max="13589" width="8.83203125" style="5" bestFit="1" customWidth="1"/>
    <col min="13590" max="13590" width="16" style="5" customWidth="1"/>
    <col min="13591" max="13591" width="11.33203125" style="5" customWidth="1"/>
    <col min="13592" max="13592" width="13" style="5" bestFit="1" customWidth="1"/>
    <col min="13593" max="13593" width="14.5" style="5" customWidth="1"/>
    <col min="13594" max="13594" width="13" style="5" bestFit="1" customWidth="1"/>
    <col min="13595" max="13595" width="16" style="5" customWidth="1"/>
    <col min="13596" max="13596" width="11" style="5" bestFit="1" customWidth="1"/>
    <col min="13597" max="13597" width="12.1640625" style="5" bestFit="1" customWidth="1"/>
    <col min="13598" max="13598" width="13.6640625" style="5" bestFit="1" customWidth="1"/>
    <col min="13599" max="13788" width="10.6640625" style="5"/>
    <col min="13789" max="13789" width="3.1640625" style="5" bestFit="1" customWidth="1"/>
    <col min="13790" max="13790" width="17" style="5" bestFit="1" customWidth="1"/>
    <col min="13791" max="13791" width="17.6640625" style="5" customWidth="1"/>
    <col min="13792" max="13792" width="9.83203125" style="5" customWidth="1"/>
    <col min="13793" max="13793" width="10.83203125" style="5" customWidth="1"/>
    <col min="13794" max="13794" width="32.5" style="5" bestFit="1" customWidth="1"/>
    <col min="13795" max="13804" width="16" style="5" customWidth="1"/>
    <col min="13805" max="13805" width="14.1640625" style="5" bestFit="1" customWidth="1"/>
    <col min="13806" max="13806" width="13.5" style="5" bestFit="1" customWidth="1"/>
    <col min="13807" max="13807" width="15.5" style="5" bestFit="1" customWidth="1"/>
    <col min="13808" max="13808" width="13.5" style="5" bestFit="1" customWidth="1"/>
    <col min="13809" max="13809" width="14.6640625" style="5" customWidth="1"/>
    <col min="13810" max="13819" width="16" style="5" customWidth="1"/>
    <col min="13820" max="13820" width="13.83203125" style="5" customWidth="1"/>
    <col min="13821" max="13821" width="13.5" style="5" customWidth="1"/>
    <col min="13822" max="13822" width="12.6640625" style="5" customWidth="1"/>
    <col min="13823" max="13823" width="15.6640625" style="5" bestFit="1" customWidth="1"/>
    <col min="13824" max="13824" width="14.1640625" style="5" customWidth="1"/>
    <col min="13825" max="13825" width="15.83203125" style="5" bestFit="1" customWidth="1"/>
    <col min="13826" max="13826" width="13.83203125" style="5" bestFit="1" customWidth="1"/>
    <col min="13827" max="13827" width="12.83203125" style="5" customWidth="1"/>
    <col min="13828" max="13828" width="16" style="5" customWidth="1"/>
    <col min="13829" max="13829" width="11.5" style="5" bestFit="1" customWidth="1"/>
    <col min="13830" max="13830" width="14.83203125" style="5" bestFit="1" customWidth="1"/>
    <col min="13831" max="13831" width="13.83203125" style="5" bestFit="1" customWidth="1"/>
    <col min="13832" max="13832" width="13.83203125" style="5" customWidth="1"/>
    <col min="13833" max="13833" width="13.83203125" style="5" bestFit="1" customWidth="1"/>
    <col min="13834" max="13834" width="16" style="5" customWidth="1"/>
    <col min="13835" max="13835" width="13" style="5" customWidth="1"/>
    <col min="13836" max="13836" width="13.5" style="5" bestFit="1" customWidth="1"/>
    <col min="13837" max="13837" width="10.6640625" style="5" bestFit="1" customWidth="1"/>
    <col min="13838" max="13838" width="12" style="5" bestFit="1" customWidth="1"/>
    <col min="13839" max="13839" width="14.6640625" style="5" bestFit="1" customWidth="1"/>
    <col min="13840" max="13840" width="15.33203125" style="5" customWidth="1"/>
    <col min="13841" max="13841" width="12.33203125" style="5" customWidth="1"/>
    <col min="13842" max="13842" width="8" style="5" bestFit="1" customWidth="1"/>
    <col min="13843" max="13844" width="13" style="5" bestFit="1" customWidth="1"/>
    <col min="13845" max="13845" width="8.83203125" style="5" bestFit="1" customWidth="1"/>
    <col min="13846" max="13846" width="16" style="5" customWidth="1"/>
    <col min="13847" max="13847" width="11.33203125" style="5" customWidth="1"/>
    <col min="13848" max="13848" width="13" style="5" bestFit="1" customWidth="1"/>
    <col min="13849" max="13849" width="14.5" style="5" customWidth="1"/>
    <col min="13850" max="13850" width="13" style="5" bestFit="1" customWidth="1"/>
    <col min="13851" max="13851" width="16" style="5" customWidth="1"/>
    <col min="13852" max="13852" width="11" style="5" bestFit="1" customWidth="1"/>
    <col min="13853" max="13853" width="12.1640625" style="5" bestFit="1" customWidth="1"/>
    <col min="13854" max="13854" width="13.6640625" style="5" bestFit="1" customWidth="1"/>
    <col min="13855" max="14044" width="10.6640625" style="5"/>
    <col min="14045" max="14045" width="3.1640625" style="5" bestFit="1" customWidth="1"/>
    <col min="14046" max="14046" width="17" style="5" bestFit="1" customWidth="1"/>
    <col min="14047" max="14047" width="17.6640625" style="5" customWidth="1"/>
    <col min="14048" max="14048" width="9.83203125" style="5" customWidth="1"/>
    <col min="14049" max="14049" width="10.83203125" style="5" customWidth="1"/>
    <col min="14050" max="14050" width="32.5" style="5" bestFit="1" customWidth="1"/>
    <col min="14051" max="14060" width="16" style="5" customWidth="1"/>
    <col min="14061" max="14061" width="14.1640625" style="5" bestFit="1" customWidth="1"/>
    <col min="14062" max="14062" width="13.5" style="5" bestFit="1" customWidth="1"/>
    <col min="14063" max="14063" width="15.5" style="5" bestFit="1" customWidth="1"/>
    <col min="14064" max="14064" width="13.5" style="5" bestFit="1" customWidth="1"/>
    <col min="14065" max="14065" width="14.6640625" style="5" customWidth="1"/>
    <col min="14066" max="14075" width="16" style="5" customWidth="1"/>
    <col min="14076" max="14076" width="13.83203125" style="5" customWidth="1"/>
    <col min="14077" max="14077" width="13.5" style="5" customWidth="1"/>
    <col min="14078" max="14078" width="12.6640625" style="5" customWidth="1"/>
    <col min="14079" max="14079" width="15.6640625" style="5" bestFit="1" customWidth="1"/>
    <col min="14080" max="14080" width="14.1640625" style="5" customWidth="1"/>
    <col min="14081" max="14081" width="15.83203125" style="5" bestFit="1" customWidth="1"/>
    <col min="14082" max="14082" width="13.83203125" style="5" bestFit="1" customWidth="1"/>
    <col min="14083" max="14083" width="12.83203125" style="5" customWidth="1"/>
    <col min="14084" max="14084" width="16" style="5" customWidth="1"/>
    <col min="14085" max="14085" width="11.5" style="5" bestFit="1" customWidth="1"/>
    <col min="14086" max="14086" width="14.83203125" style="5" bestFit="1" customWidth="1"/>
    <col min="14087" max="14087" width="13.83203125" style="5" bestFit="1" customWidth="1"/>
    <col min="14088" max="14088" width="13.83203125" style="5" customWidth="1"/>
    <col min="14089" max="14089" width="13.83203125" style="5" bestFit="1" customWidth="1"/>
    <col min="14090" max="14090" width="16" style="5" customWidth="1"/>
    <col min="14091" max="14091" width="13" style="5" customWidth="1"/>
    <col min="14092" max="14092" width="13.5" style="5" bestFit="1" customWidth="1"/>
    <col min="14093" max="14093" width="10.6640625" style="5" bestFit="1" customWidth="1"/>
    <col min="14094" max="14094" width="12" style="5" bestFit="1" customWidth="1"/>
    <col min="14095" max="14095" width="14.6640625" style="5" bestFit="1" customWidth="1"/>
    <col min="14096" max="14096" width="15.33203125" style="5" customWidth="1"/>
    <col min="14097" max="14097" width="12.33203125" style="5" customWidth="1"/>
    <col min="14098" max="14098" width="8" style="5" bestFit="1" customWidth="1"/>
    <col min="14099" max="14100" width="13" style="5" bestFit="1" customWidth="1"/>
    <col min="14101" max="14101" width="8.83203125" style="5" bestFit="1" customWidth="1"/>
    <col min="14102" max="14102" width="16" style="5" customWidth="1"/>
    <col min="14103" max="14103" width="11.33203125" style="5" customWidth="1"/>
    <col min="14104" max="14104" width="13" style="5" bestFit="1" customWidth="1"/>
    <col min="14105" max="14105" width="14.5" style="5" customWidth="1"/>
    <col min="14106" max="14106" width="13" style="5" bestFit="1" customWidth="1"/>
    <col min="14107" max="14107" width="16" style="5" customWidth="1"/>
    <col min="14108" max="14108" width="11" style="5" bestFit="1" customWidth="1"/>
    <col min="14109" max="14109" width="12.1640625" style="5" bestFit="1" customWidth="1"/>
    <col min="14110" max="14110" width="13.6640625" style="5" bestFit="1" customWidth="1"/>
    <col min="14111" max="14300" width="10.6640625" style="5"/>
    <col min="14301" max="14301" width="3.1640625" style="5" bestFit="1" customWidth="1"/>
    <col min="14302" max="14302" width="17" style="5" bestFit="1" customWidth="1"/>
    <col min="14303" max="14303" width="17.6640625" style="5" customWidth="1"/>
    <col min="14304" max="14304" width="9.83203125" style="5" customWidth="1"/>
    <col min="14305" max="14305" width="10.83203125" style="5" customWidth="1"/>
    <col min="14306" max="14306" width="32.5" style="5" bestFit="1" customWidth="1"/>
    <col min="14307" max="14316" width="16" style="5" customWidth="1"/>
    <col min="14317" max="14317" width="14.1640625" style="5" bestFit="1" customWidth="1"/>
    <col min="14318" max="14318" width="13.5" style="5" bestFit="1" customWidth="1"/>
    <col min="14319" max="14319" width="15.5" style="5" bestFit="1" customWidth="1"/>
    <col min="14320" max="14320" width="13.5" style="5" bestFit="1" customWidth="1"/>
    <col min="14321" max="14321" width="14.6640625" style="5" customWidth="1"/>
    <col min="14322" max="14331" width="16" style="5" customWidth="1"/>
    <col min="14332" max="14332" width="13.83203125" style="5" customWidth="1"/>
    <col min="14333" max="14333" width="13.5" style="5" customWidth="1"/>
    <col min="14334" max="14334" width="12.6640625" style="5" customWidth="1"/>
    <col min="14335" max="14335" width="15.6640625" style="5" bestFit="1" customWidth="1"/>
    <col min="14336" max="14336" width="14.1640625" style="5" customWidth="1"/>
    <col min="14337" max="14337" width="15.83203125" style="5" bestFit="1" customWidth="1"/>
    <col min="14338" max="14338" width="13.83203125" style="5" bestFit="1" customWidth="1"/>
    <col min="14339" max="14339" width="12.83203125" style="5" customWidth="1"/>
    <col min="14340" max="14340" width="16" style="5" customWidth="1"/>
    <col min="14341" max="14341" width="11.5" style="5" bestFit="1" customWidth="1"/>
    <col min="14342" max="14342" width="14.83203125" style="5" bestFit="1" customWidth="1"/>
    <col min="14343" max="14343" width="13.83203125" style="5" bestFit="1" customWidth="1"/>
    <col min="14344" max="14344" width="13.83203125" style="5" customWidth="1"/>
    <col min="14345" max="14345" width="13.83203125" style="5" bestFit="1" customWidth="1"/>
    <col min="14346" max="14346" width="16" style="5" customWidth="1"/>
    <col min="14347" max="14347" width="13" style="5" customWidth="1"/>
    <col min="14348" max="14348" width="13.5" style="5" bestFit="1" customWidth="1"/>
    <col min="14349" max="14349" width="10.6640625" style="5" bestFit="1" customWidth="1"/>
    <col min="14350" max="14350" width="12" style="5" bestFit="1" customWidth="1"/>
    <col min="14351" max="14351" width="14.6640625" style="5" bestFit="1" customWidth="1"/>
    <col min="14352" max="14352" width="15.33203125" style="5" customWidth="1"/>
    <col min="14353" max="14353" width="12.33203125" style="5" customWidth="1"/>
    <col min="14354" max="14354" width="8" style="5" bestFit="1" customWidth="1"/>
    <col min="14355" max="14356" width="13" style="5" bestFit="1" customWidth="1"/>
    <col min="14357" max="14357" width="8.83203125" style="5" bestFit="1" customWidth="1"/>
    <col min="14358" max="14358" width="16" style="5" customWidth="1"/>
    <col min="14359" max="14359" width="11.33203125" style="5" customWidth="1"/>
    <col min="14360" max="14360" width="13" style="5" bestFit="1" customWidth="1"/>
    <col min="14361" max="14361" width="14.5" style="5" customWidth="1"/>
    <col min="14362" max="14362" width="13" style="5" bestFit="1" customWidth="1"/>
    <col min="14363" max="14363" width="16" style="5" customWidth="1"/>
    <col min="14364" max="14364" width="11" style="5" bestFit="1" customWidth="1"/>
    <col min="14365" max="14365" width="12.1640625" style="5" bestFit="1" customWidth="1"/>
    <col min="14366" max="14366" width="13.6640625" style="5" bestFit="1" customWidth="1"/>
    <col min="14367" max="14556" width="10.6640625" style="5"/>
    <col min="14557" max="14557" width="3.1640625" style="5" bestFit="1" customWidth="1"/>
    <col min="14558" max="14558" width="17" style="5" bestFit="1" customWidth="1"/>
    <col min="14559" max="14559" width="17.6640625" style="5" customWidth="1"/>
    <col min="14560" max="14560" width="9.83203125" style="5" customWidth="1"/>
    <col min="14561" max="14561" width="10.83203125" style="5" customWidth="1"/>
    <col min="14562" max="14562" width="32.5" style="5" bestFit="1" customWidth="1"/>
    <col min="14563" max="14572" width="16" style="5" customWidth="1"/>
    <col min="14573" max="14573" width="14.1640625" style="5" bestFit="1" customWidth="1"/>
    <col min="14574" max="14574" width="13.5" style="5" bestFit="1" customWidth="1"/>
    <col min="14575" max="14575" width="15.5" style="5" bestFit="1" customWidth="1"/>
    <col min="14576" max="14576" width="13.5" style="5" bestFit="1" customWidth="1"/>
    <col min="14577" max="14577" width="14.6640625" style="5" customWidth="1"/>
    <col min="14578" max="14587" width="16" style="5" customWidth="1"/>
    <col min="14588" max="14588" width="13.83203125" style="5" customWidth="1"/>
    <col min="14589" max="14589" width="13.5" style="5" customWidth="1"/>
    <col min="14590" max="14590" width="12.6640625" style="5" customWidth="1"/>
    <col min="14591" max="14591" width="15.6640625" style="5" bestFit="1" customWidth="1"/>
    <col min="14592" max="14592" width="14.1640625" style="5" customWidth="1"/>
    <col min="14593" max="14593" width="15.83203125" style="5" bestFit="1" customWidth="1"/>
    <col min="14594" max="14594" width="13.83203125" style="5" bestFit="1" customWidth="1"/>
    <col min="14595" max="14595" width="12.83203125" style="5" customWidth="1"/>
    <col min="14596" max="14596" width="16" style="5" customWidth="1"/>
    <col min="14597" max="14597" width="11.5" style="5" bestFit="1" customWidth="1"/>
    <col min="14598" max="14598" width="14.83203125" style="5" bestFit="1" customWidth="1"/>
    <col min="14599" max="14599" width="13.83203125" style="5" bestFit="1" customWidth="1"/>
    <col min="14600" max="14600" width="13.83203125" style="5" customWidth="1"/>
    <col min="14601" max="14601" width="13.83203125" style="5" bestFit="1" customWidth="1"/>
    <col min="14602" max="14602" width="16" style="5" customWidth="1"/>
    <col min="14603" max="14603" width="13" style="5" customWidth="1"/>
    <col min="14604" max="14604" width="13.5" style="5" bestFit="1" customWidth="1"/>
    <col min="14605" max="14605" width="10.6640625" style="5" bestFit="1" customWidth="1"/>
    <col min="14606" max="14606" width="12" style="5" bestFit="1" customWidth="1"/>
    <col min="14607" max="14607" width="14.6640625" style="5" bestFit="1" customWidth="1"/>
    <col min="14608" max="14608" width="15.33203125" style="5" customWidth="1"/>
    <col min="14609" max="14609" width="12.33203125" style="5" customWidth="1"/>
    <col min="14610" max="14610" width="8" style="5" bestFit="1" customWidth="1"/>
    <col min="14611" max="14612" width="13" style="5" bestFit="1" customWidth="1"/>
    <col min="14613" max="14613" width="8.83203125" style="5" bestFit="1" customWidth="1"/>
    <col min="14614" max="14614" width="16" style="5" customWidth="1"/>
    <col min="14615" max="14615" width="11.33203125" style="5" customWidth="1"/>
    <col min="14616" max="14616" width="13" style="5" bestFit="1" customWidth="1"/>
    <col min="14617" max="14617" width="14.5" style="5" customWidth="1"/>
    <col min="14618" max="14618" width="13" style="5" bestFit="1" customWidth="1"/>
    <col min="14619" max="14619" width="16" style="5" customWidth="1"/>
    <col min="14620" max="14620" width="11" style="5" bestFit="1" customWidth="1"/>
    <col min="14621" max="14621" width="12.1640625" style="5" bestFit="1" customWidth="1"/>
    <col min="14622" max="14622" width="13.6640625" style="5" bestFit="1" customWidth="1"/>
    <col min="14623" max="14812" width="10.6640625" style="5"/>
    <col min="14813" max="14813" width="3.1640625" style="5" bestFit="1" customWidth="1"/>
    <col min="14814" max="14814" width="17" style="5" bestFit="1" customWidth="1"/>
    <col min="14815" max="14815" width="17.6640625" style="5" customWidth="1"/>
    <col min="14816" max="14816" width="9.83203125" style="5" customWidth="1"/>
    <col min="14817" max="14817" width="10.83203125" style="5" customWidth="1"/>
    <col min="14818" max="14818" width="32.5" style="5" bestFit="1" customWidth="1"/>
    <col min="14819" max="14828" width="16" style="5" customWidth="1"/>
    <col min="14829" max="14829" width="14.1640625" style="5" bestFit="1" customWidth="1"/>
    <col min="14830" max="14830" width="13.5" style="5" bestFit="1" customWidth="1"/>
    <col min="14831" max="14831" width="15.5" style="5" bestFit="1" customWidth="1"/>
    <col min="14832" max="14832" width="13.5" style="5" bestFit="1" customWidth="1"/>
    <col min="14833" max="14833" width="14.6640625" style="5" customWidth="1"/>
    <col min="14834" max="14843" width="16" style="5" customWidth="1"/>
    <col min="14844" max="14844" width="13.83203125" style="5" customWidth="1"/>
    <col min="14845" max="14845" width="13.5" style="5" customWidth="1"/>
    <col min="14846" max="14846" width="12.6640625" style="5" customWidth="1"/>
    <col min="14847" max="14847" width="15.6640625" style="5" bestFit="1" customWidth="1"/>
    <col min="14848" max="14848" width="14.1640625" style="5" customWidth="1"/>
    <col min="14849" max="14849" width="15.83203125" style="5" bestFit="1" customWidth="1"/>
    <col min="14850" max="14850" width="13.83203125" style="5" bestFit="1" customWidth="1"/>
    <col min="14851" max="14851" width="12.83203125" style="5" customWidth="1"/>
    <col min="14852" max="14852" width="16" style="5" customWidth="1"/>
    <col min="14853" max="14853" width="11.5" style="5" bestFit="1" customWidth="1"/>
    <col min="14854" max="14854" width="14.83203125" style="5" bestFit="1" customWidth="1"/>
    <col min="14855" max="14855" width="13.83203125" style="5" bestFit="1" customWidth="1"/>
    <col min="14856" max="14856" width="13.83203125" style="5" customWidth="1"/>
    <col min="14857" max="14857" width="13.83203125" style="5" bestFit="1" customWidth="1"/>
    <col min="14858" max="14858" width="16" style="5" customWidth="1"/>
    <col min="14859" max="14859" width="13" style="5" customWidth="1"/>
    <col min="14860" max="14860" width="13.5" style="5" bestFit="1" customWidth="1"/>
    <col min="14861" max="14861" width="10.6640625" style="5" bestFit="1" customWidth="1"/>
    <col min="14862" max="14862" width="12" style="5" bestFit="1" customWidth="1"/>
    <col min="14863" max="14863" width="14.6640625" style="5" bestFit="1" customWidth="1"/>
    <col min="14864" max="14864" width="15.33203125" style="5" customWidth="1"/>
    <col min="14865" max="14865" width="12.33203125" style="5" customWidth="1"/>
    <col min="14866" max="14866" width="8" style="5" bestFit="1" customWidth="1"/>
    <col min="14867" max="14868" width="13" style="5" bestFit="1" customWidth="1"/>
    <col min="14869" max="14869" width="8.83203125" style="5" bestFit="1" customWidth="1"/>
    <col min="14870" max="14870" width="16" style="5" customWidth="1"/>
    <col min="14871" max="14871" width="11.33203125" style="5" customWidth="1"/>
    <col min="14872" max="14872" width="13" style="5" bestFit="1" customWidth="1"/>
    <col min="14873" max="14873" width="14.5" style="5" customWidth="1"/>
    <col min="14874" max="14874" width="13" style="5" bestFit="1" customWidth="1"/>
    <col min="14875" max="14875" width="16" style="5" customWidth="1"/>
    <col min="14876" max="14876" width="11" style="5" bestFit="1" customWidth="1"/>
    <col min="14877" max="14877" width="12.1640625" style="5" bestFit="1" customWidth="1"/>
    <col min="14878" max="14878" width="13.6640625" style="5" bestFit="1" customWidth="1"/>
    <col min="14879" max="15068" width="10.6640625" style="5"/>
    <col min="15069" max="15069" width="3.1640625" style="5" bestFit="1" customWidth="1"/>
    <col min="15070" max="15070" width="17" style="5" bestFit="1" customWidth="1"/>
    <col min="15071" max="15071" width="17.6640625" style="5" customWidth="1"/>
    <col min="15072" max="15072" width="9.83203125" style="5" customWidth="1"/>
    <col min="15073" max="15073" width="10.83203125" style="5" customWidth="1"/>
    <col min="15074" max="15074" width="32.5" style="5" bestFit="1" customWidth="1"/>
    <col min="15075" max="15084" width="16" style="5" customWidth="1"/>
    <col min="15085" max="15085" width="14.1640625" style="5" bestFit="1" customWidth="1"/>
    <col min="15086" max="15086" width="13.5" style="5" bestFit="1" customWidth="1"/>
    <col min="15087" max="15087" width="15.5" style="5" bestFit="1" customWidth="1"/>
    <col min="15088" max="15088" width="13.5" style="5" bestFit="1" customWidth="1"/>
    <col min="15089" max="15089" width="14.6640625" style="5" customWidth="1"/>
    <col min="15090" max="15099" width="16" style="5" customWidth="1"/>
    <col min="15100" max="15100" width="13.83203125" style="5" customWidth="1"/>
    <col min="15101" max="15101" width="13.5" style="5" customWidth="1"/>
    <col min="15102" max="15102" width="12.6640625" style="5" customWidth="1"/>
    <col min="15103" max="15103" width="15.6640625" style="5" bestFit="1" customWidth="1"/>
    <col min="15104" max="15104" width="14.1640625" style="5" customWidth="1"/>
    <col min="15105" max="15105" width="15.83203125" style="5" bestFit="1" customWidth="1"/>
    <col min="15106" max="15106" width="13.83203125" style="5" bestFit="1" customWidth="1"/>
    <col min="15107" max="15107" width="12.83203125" style="5" customWidth="1"/>
    <col min="15108" max="15108" width="16" style="5" customWidth="1"/>
    <col min="15109" max="15109" width="11.5" style="5" bestFit="1" customWidth="1"/>
    <col min="15110" max="15110" width="14.83203125" style="5" bestFit="1" customWidth="1"/>
    <col min="15111" max="15111" width="13.83203125" style="5" bestFit="1" customWidth="1"/>
    <col min="15112" max="15112" width="13.83203125" style="5" customWidth="1"/>
    <col min="15113" max="15113" width="13.83203125" style="5" bestFit="1" customWidth="1"/>
    <col min="15114" max="15114" width="16" style="5" customWidth="1"/>
    <col min="15115" max="15115" width="13" style="5" customWidth="1"/>
    <col min="15116" max="15116" width="13.5" style="5" bestFit="1" customWidth="1"/>
    <col min="15117" max="15117" width="10.6640625" style="5" bestFit="1" customWidth="1"/>
    <col min="15118" max="15118" width="12" style="5" bestFit="1" customWidth="1"/>
    <col min="15119" max="15119" width="14.6640625" style="5" bestFit="1" customWidth="1"/>
    <col min="15120" max="15120" width="15.33203125" style="5" customWidth="1"/>
    <col min="15121" max="15121" width="12.33203125" style="5" customWidth="1"/>
    <col min="15122" max="15122" width="8" style="5" bestFit="1" customWidth="1"/>
    <col min="15123" max="15124" width="13" style="5" bestFit="1" customWidth="1"/>
    <col min="15125" max="15125" width="8.83203125" style="5" bestFit="1" customWidth="1"/>
    <col min="15126" max="15126" width="16" style="5" customWidth="1"/>
    <col min="15127" max="15127" width="11.33203125" style="5" customWidth="1"/>
    <col min="15128" max="15128" width="13" style="5" bestFit="1" customWidth="1"/>
    <col min="15129" max="15129" width="14.5" style="5" customWidth="1"/>
    <col min="15130" max="15130" width="13" style="5" bestFit="1" customWidth="1"/>
    <col min="15131" max="15131" width="16" style="5" customWidth="1"/>
    <col min="15132" max="15132" width="11" style="5" bestFit="1" customWidth="1"/>
    <col min="15133" max="15133" width="12.1640625" style="5" bestFit="1" customWidth="1"/>
    <col min="15134" max="15134" width="13.6640625" style="5" bestFit="1" customWidth="1"/>
    <col min="15135" max="15324" width="10.6640625" style="5"/>
    <col min="15325" max="15325" width="3.1640625" style="5" bestFit="1" customWidth="1"/>
    <col min="15326" max="15326" width="17" style="5" bestFit="1" customWidth="1"/>
    <col min="15327" max="15327" width="17.6640625" style="5" customWidth="1"/>
    <col min="15328" max="15328" width="9.83203125" style="5" customWidth="1"/>
    <col min="15329" max="15329" width="10.83203125" style="5" customWidth="1"/>
    <col min="15330" max="15330" width="32.5" style="5" bestFit="1" customWidth="1"/>
    <col min="15331" max="15340" width="16" style="5" customWidth="1"/>
    <col min="15341" max="15341" width="14.1640625" style="5" bestFit="1" customWidth="1"/>
    <col min="15342" max="15342" width="13.5" style="5" bestFit="1" customWidth="1"/>
    <col min="15343" max="15343" width="15.5" style="5" bestFit="1" customWidth="1"/>
    <col min="15344" max="15344" width="13.5" style="5" bestFit="1" customWidth="1"/>
    <col min="15345" max="15345" width="14.6640625" style="5" customWidth="1"/>
    <col min="15346" max="15355" width="16" style="5" customWidth="1"/>
    <col min="15356" max="15356" width="13.83203125" style="5" customWidth="1"/>
    <col min="15357" max="15357" width="13.5" style="5" customWidth="1"/>
    <col min="15358" max="15358" width="12.6640625" style="5" customWidth="1"/>
    <col min="15359" max="15359" width="15.6640625" style="5" bestFit="1" customWidth="1"/>
    <col min="15360" max="15360" width="14.1640625" style="5" customWidth="1"/>
    <col min="15361" max="15361" width="15.83203125" style="5" bestFit="1" customWidth="1"/>
    <col min="15362" max="15362" width="13.83203125" style="5" bestFit="1" customWidth="1"/>
    <col min="15363" max="15363" width="12.83203125" style="5" customWidth="1"/>
    <col min="15364" max="15364" width="16" style="5" customWidth="1"/>
    <col min="15365" max="15365" width="11.5" style="5" bestFit="1" customWidth="1"/>
    <col min="15366" max="15366" width="14.83203125" style="5" bestFit="1" customWidth="1"/>
    <col min="15367" max="15367" width="13.83203125" style="5" bestFit="1" customWidth="1"/>
    <col min="15368" max="15368" width="13.83203125" style="5" customWidth="1"/>
    <col min="15369" max="15369" width="13.83203125" style="5" bestFit="1" customWidth="1"/>
    <col min="15370" max="15370" width="16" style="5" customWidth="1"/>
    <col min="15371" max="15371" width="13" style="5" customWidth="1"/>
    <col min="15372" max="15372" width="13.5" style="5" bestFit="1" customWidth="1"/>
    <col min="15373" max="15373" width="10.6640625" style="5" bestFit="1" customWidth="1"/>
    <col min="15374" max="15374" width="12" style="5" bestFit="1" customWidth="1"/>
    <col min="15375" max="15375" width="14.6640625" style="5" bestFit="1" customWidth="1"/>
    <col min="15376" max="15376" width="15.33203125" style="5" customWidth="1"/>
    <col min="15377" max="15377" width="12.33203125" style="5" customWidth="1"/>
    <col min="15378" max="15378" width="8" style="5" bestFit="1" customWidth="1"/>
    <col min="15379" max="15380" width="13" style="5" bestFit="1" customWidth="1"/>
    <col min="15381" max="15381" width="8.83203125" style="5" bestFit="1" customWidth="1"/>
    <col min="15382" max="15382" width="16" style="5" customWidth="1"/>
    <col min="15383" max="15383" width="11.33203125" style="5" customWidth="1"/>
    <col min="15384" max="15384" width="13" style="5" bestFit="1" customWidth="1"/>
    <col min="15385" max="15385" width="14.5" style="5" customWidth="1"/>
    <col min="15386" max="15386" width="13" style="5" bestFit="1" customWidth="1"/>
    <col min="15387" max="15387" width="16" style="5" customWidth="1"/>
    <col min="15388" max="15388" width="11" style="5" bestFit="1" customWidth="1"/>
    <col min="15389" max="15389" width="12.1640625" style="5" bestFit="1" customWidth="1"/>
    <col min="15390" max="15390" width="13.6640625" style="5" bestFit="1" customWidth="1"/>
    <col min="15391" max="15580" width="10.6640625" style="5"/>
    <col min="15581" max="15581" width="3.1640625" style="5" bestFit="1" customWidth="1"/>
    <col min="15582" max="15582" width="17" style="5" bestFit="1" customWidth="1"/>
    <col min="15583" max="15583" width="17.6640625" style="5" customWidth="1"/>
    <col min="15584" max="15584" width="9.83203125" style="5" customWidth="1"/>
    <col min="15585" max="15585" width="10.83203125" style="5" customWidth="1"/>
    <col min="15586" max="15586" width="32.5" style="5" bestFit="1" customWidth="1"/>
    <col min="15587" max="15596" width="16" style="5" customWidth="1"/>
    <col min="15597" max="15597" width="14.1640625" style="5" bestFit="1" customWidth="1"/>
    <col min="15598" max="15598" width="13.5" style="5" bestFit="1" customWidth="1"/>
    <col min="15599" max="15599" width="15.5" style="5" bestFit="1" customWidth="1"/>
    <col min="15600" max="15600" width="13.5" style="5" bestFit="1" customWidth="1"/>
    <col min="15601" max="15601" width="14.6640625" style="5" customWidth="1"/>
    <col min="15602" max="15611" width="16" style="5" customWidth="1"/>
    <col min="15612" max="15612" width="13.83203125" style="5" customWidth="1"/>
    <col min="15613" max="15613" width="13.5" style="5" customWidth="1"/>
    <col min="15614" max="15614" width="12.6640625" style="5" customWidth="1"/>
    <col min="15615" max="15615" width="15.6640625" style="5" bestFit="1" customWidth="1"/>
    <col min="15616" max="15616" width="14.1640625" style="5" customWidth="1"/>
    <col min="15617" max="15617" width="15.83203125" style="5" bestFit="1" customWidth="1"/>
    <col min="15618" max="15618" width="13.83203125" style="5" bestFit="1" customWidth="1"/>
    <col min="15619" max="15619" width="12.83203125" style="5" customWidth="1"/>
    <col min="15620" max="15620" width="16" style="5" customWidth="1"/>
    <col min="15621" max="15621" width="11.5" style="5" bestFit="1" customWidth="1"/>
    <col min="15622" max="15622" width="14.83203125" style="5" bestFit="1" customWidth="1"/>
    <col min="15623" max="15623" width="13.83203125" style="5" bestFit="1" customWidth="1"/>
    <col min="15624" max="15624" width="13.83203125" style="5" customWidth="1"/>
    <col min="15625" max="15625" width="13.83203125" style="5" bestFit="1" customWidth="1"/>
    <col min="15626" max="15626" width="16" style="5" customWidth="1"/>
    <col min="15627" max="15627" width="13" style="5" customWidth="1"/>
    <col min="15628" max="15628" width="13.5" style="5" bestFit="1" customWidth="1"/>
    <col min="15629" max="15629" width="10.6640625" style="5" bestFit="1" customWidth="1"/>
    <col min="15630" max="15630" width="12" style="5" bestFit="1" customWidth="1"/>
    <col min="15631" max="15631" width="14.6640625" style="5" bestFit="1" customWidth="1"/>
    <col min="15632" max="15632" width="15.33203125" style="5" customWidth="1"/>
    <col min="15633" max="15633" width="12.33203125" style="5" customWidth="1"/>
    <col min="15634" max="15634" width="8" style="5" bestFit="1" customWidth="1"/>
    <col min="15635" max="15636" width="13" style="5" bestFit="1" customWidth="1"/>
    <col min="15637" max="15637" width="8.83203125" style="5" bestFit="1" customWidth="1"/>
    <col min="15638" max="15638" width="16" style="5" customWidth="1"/>
    <col min="15639" max="15639" width="11.33203125" style="5" customWidth="1"/>
    <col min="15640" max="15640" width="13" style="5" bestFit="1" customWidth="1"/>
    <col min="15641" max="15641" width="14.5" style="5" customWidth="1"/>
    <col min="15642" max="15642" width="13" style="5" bestFit="1" customWidth="1"/>
    <col min="15643" max="15643" width="16" style="5" customWidth="1"/>
    <col min="15644" max="15644" width="11" style="5" bestFit="1" customWidth="1"/>
    <col min="15645" max="15645" width="12.1640625" style="5" bestFit="1" customWidth="1"/>
    <col min="15646" max="15646" width="13.6640625" style="5" bestFit="1" customWidth="1"/>
    <col min="15647" max="15836" width="10.6640625" style="5"/>
    <col min="15837" max="15837" width="3.1640625" style="5" bestFit="1" customWidth="1"/>
    <col min="15838" max="15838" width="17" style="5" bestFit="1" customWidth="1"/>
    <col min="15839" max="15839" width="17.6640625" style="5" customWidth="1"/>
    <col min="15840" max="15840" width="9.83203125" style="5" customWidth="1"/>
    <col min="15841" max="15841" width="10.83203125" style="5" customWidth="1"/>
    <col min="15842" max="15842" width="32.5" style="5" bestFit="1" customWidth="1"/>
    <col min="15843" max="15852" width="16" style="5" customWidth="1"/>
    <col min="15853" max="15853" width="14.1640625" style="5" bestFit="1" customWidth="1"/>
    <col min="15854" max="15854" width="13.5" style="5" bestFit="1" customWidth="1"/>
    <col min="15855" max="15855" width="15.5" style="5" bestFit="1" customWidth="1"/>
    <col min="15856" max="15856" width="13.5" style="5" bestFit="1" customWidth="1"/>
    <col min="15857" max="15857" width="14.6640625" style="5" customWidth="1"/>
    <col min="15858" max="15867" width="16" style="5" customWidth="1"/>
    <col min="15868" max="15868" width="13.83203125" style="5" customWidth="1"/>
    <col min="15869" max="15869" width="13.5" style="5" customWidth="1"/>
    <col min="15870" max="15870" width="12.6640625" style="5" customWidth="1"/>
    <col min="15871" max="15871" width="15.6640625" style="5" bestFit="1" customWidth="1"/>
    <col min="15872" max="15872" width="14.1640625" style="5" customWidth="1"/>
    <col min="15873" max="15873" width="15.83203125" style="5" bestFit="1" customWidth="1"/>
    <col min="15874" max="15874" width="13.83203125" style="5" bestFit="1" customWidth="1"/>
    <col min="15875" max="15875" width="12.83203125" style="5" customWidth="1"/>
    <col min="15876" max="15876" width="16" style="5" customWidth="1"/>
    <col min="15877" max="15877" width="11.5" style="5" bestFit="1" customWidth="1"/>
    <col min="15878" max="15878" width="14.83203125" style="5" bestFit="1" customWidth="1"/>
    <col min="15879" max="15879" width="13.83203125" style="5" bestFit="1" customWidth="1"/>
    <col min="15880" max="15880" width="13.83203125" style="5" customWidth="1"/>
    <col min="15881" max="15881" width="13.83203125" style="5" bestFit="1" customWidth="1"/>
    <col min="15882" max="15882" width="16" style="5" customWidth="1"/>
    <col min="15883" max="15883" width="13" style="5" customWidth="1"/>
    <col min="15884" max="15884" width="13.5" style="5" bestFit="1" customWidth="1"/>
    <col min="15885" max="15885" width="10.6640625" style="5" bestFit="1" customWidth="1"/>
    <col min="15886" max="15886" width="12" style="5" bestFit="1" customWidth="1"/>
    <col min="15887" max="15887" width="14.6640625" style="5" bestFit="1" customWidth="1"/>
    <col min="15888" max="15888" width="15.33203125" style="5" customWidth="1"/>
    <col min="15889" max="15889" width="12.33203125" style="5" customWidth="1"/>
    <col min="15890" max="15890" width="8" style="5" bestFit="1" customWidth="1"/>
    <col min="15891" max="15892" width="13" style="5" bestFit="1" customWidth="1"/>
    <col min="15893" max="15893" width="8.83203125" style="5" bestFit="1" customWidth="1"/>
    <col min="15894" max="15894" width="16" style="5" customWidth="1"/>
    <col min="15895" max="15895" width="11.33203125" style="5" customWidth="1"/>
    <col min="15896" max="15896" width="13" style="5" bestFit="1" customWidth="1"/>
    <col min="15897" max="15897" width="14.5" style="5" customWidth="1"/>
    <col min="15898" max="15898" width="13" style="5" bestFit="1" customWidth="1"/>
    <col min="15899" max="15899" width="16" style="5" customWidth="1"/>
    <col min="15900" max="15900" width="11" style="5" bestFit="1" customWidth="1"/>
    <col min="15901" max="15901" width="12.1640625" style="5" bestFit="1" customWidth="1"/>
    <col min="15902" max="15902" width="13.6640625" style="5" bestFit="1" customWidth="1"/>
    <col min="15903" max="16092" width="10.6640625" style="5"/>
    <col min="16093" max="16093" width="3.1640625" style="5" bestFit="1" customWidth="1"/>
    <col min="16094" max="16094" width="17" style="5" bestFit="1" customWidth="1"/>
    <col min="16095" max="16095" width="17.6640625" style="5" customWidth="1"/>
    <col min="16096" max="16096" width="9.83203125" style="5" customWidth="1"/>
    <col min="16097" max="16097" width="10.83203125" style="5" customWidth="1"/>
    <col min="16098" max="16098" width="32.5" style="5" bestFit="1" customWidth="1"/>
    <col min="16099" max="16108" width="16" style="5" customWidth="1"/>
    <col min="16109" max="16109" width="14.1640625" style="5" bestFit="1" customWidth="1"/>
    <col min="16110" max="16110" width="13.5" style="5" bestFit="1" customWidth="1"/>
    <col min="16111" max="16111" width="15.5" style="5" bestFit="1" customWidth="1"/>
    <col min="16112" max="16112" width="13.5" style="5" bestFit="1" customWidth="1"/>
    <col min="16113" max="16113" width="14.6640625" style="5" customWidth="1"/>
    <col min="16114" max="16123" width="16" style="5" customWidth="1"/>
    <col min="16124" max="16124" width="13.83203125" style="5" customWidth="1"/>
    <col min="16125" max="16125" width="13.5" style="5" customWidth="1"/>
    <col min="16126" max="16126" width="12.6640625" style="5" customWidth="1"/>
    <col min="16127" max="16127" width="15.6640625" style="5" bestFit="1" customWidth="1"/>
    <col min="16128" max="16128" width="14.1640625" style="5" customWidth="1"/>
    <col min="16129" max="16129" width="15.83203125" style="5" bestFit="1" customWidth="1"/>
    <col min="16130" max="16130" width="13.83203125" style="5" bestFit="1" customWidth="1"/>
    <col min="16131" max="16131" width="12.83203125" style="5" customWidth="1"/>
    <col min="16132" max="16132" width="16" style="5" customWidth="1"/>
    <col min="16133" max="16133" width="11.5" style="5" bestFit="1" customWidth="1"/>
    <col min="16134" max="16134" width="14.83203125" style="5" bestFit="1" customWidth="1"/>
    <col min="16135" max="16135" width="13.83203125" style="5" bestFit="1" customWidth="1"/>
    <col min="16136" max="16136" width="13.83203125" style="5" customWidth="1"/>
    <col min="16137" max="16137" width="13.83203125" style="5" bestFit="1" customWidth="1"/>
    <col min="16138" max="16138" width="16" style="5" customWidth="1"/>
    <col min="16139" max="16139" width="13" style="5" customWidth="1"/>
    <col min="16140" max="16140" width="13.5" style="5" bestFit="1" customWidth="1"/>
    <col min="16141" max="16141" width="10.6640625" style="5" bestFit="1" customWidth="1"/>
    <col min="16142" max="16142" width="12" style="5" bestFit="1" customWidth="1"/>
    <col min="16143" max="16143" width="14.6640625" style="5" bestFit="1" customWidth="1"/>
    <col min="16144" max="16144" width="15.33203125" style="5" customWidth="1"/>
    <col min="16145" max="16145" width="12.33203125" style="5" customWidth="1"/>
    <col min="16146" max="16146" width="8" style="5" bestFit="1" customWidth="1"/>
    <col min="16147" max="16148" width="13" style="5" bestFit="1" customWidth="1"/>
    <col min="16149" max="16149" width="8.83203125" style="5" bestFit="1" customWidth="1"/>
    <col min="16150" max="16150" width="16" style="5" customWidth="1"/>
    <col min="16151" max="16151" width="11.33203125" style="5" customWidth="1"/>
    <col min="16152" max="16152" width="13" style="5" bestFit="1" customWidth="1"/>
    <col min="16153" max="16153" width="14.5" style="5" customWidth="1"/>
    <col min="16154" max="16154" width="13" style="5" bestFit="1" customWidth="1"/>
    <col min="16155" max="16155" width="16" style="5" customWidth="1"/>
    <col min="16156" max="16156" width="11" style="5" bestFit="1" customWidth="1"/>
    <col min="16157" max="16157" width="12.1640625" style="5" bestFit="1" customWidth="1"/>
    <col min="16158" max="16158" width="13.6640625" style="5" bestFit="1" customWidth="1"/>
    <col min="16159" max="16384" width="10.6640625" style="5"/>
  </cols>
  <sheetData>
    <row r="1" spans="1:29" s="1" customFormat="1" x14ac:dyDescent="0.15">
      <c r="A1" s="81" t="s">
        <v>10</v>
      </c>
      <c r="B1" s="80" t="s">
        <v>6</v>
      </c>
      <c r="C1" s="80"/>
      <c r="D1" s="80"/>
      <c r="E1" s="80"/>
      <c r="F1" s="80"/>
      <c r="G1" s="80"/>
      <c r="H1" s="80"/>
      <c r="I1" s="80"/>
      <c r="J1" s="80"/>
      <c r="K1" s="39"/>
      <c r="L1" s="80" t="s">
        <v>8</v>
      </c>
      <c r="M1" s="80"/>
      <c r="N1" s="80"/>
      <c r="O1" s="39"/>
      <c r="P1" s="39" t="s">
        <v>31</v>
      </c>
      <c r="Q1" s="39"/>
      <c r="R1" s="39"/>
      <c r="S1" s="80" t="s">
        <v>39</v>
      </c>
      <c r="T1" s="80"/>
      <c r="U1" s="39"/>
      <c r="V1" s="39"/>
      <c r="W1" s="39"/>
      <c r="X1" s="4"/>
      <c r="Y1" s="80" t="s">
        <v>82</v>
      </c>
      <c r="Z1" s="80"/>
      <c r="AA1" s="80"/>
      <c r="AB1" s="80"/>
      <c r="AC1" s="39"/>
    </row>
    <row r="2" spans="1:29" s="4" customFormat="1" ht="42" customHeight="1" x14ac:dyDescent="0.15">
      <c r="A2" s="82"/>
      <c r="B2" s="2" t="s">
        <v>11</v>
      </c>
      <c r="C2" s="2" t="s">
        <v>12</v>
      </c>
      <c r="D2" s="2" t="s">
        <v>13</v>
      </c>
      <c r="E2" s="2" t="s">
        <v>14</v>
      </c>
      <c r="F2" s="2" t="s">
        <v>15</v>
      </c>
      <c r="G2" s="2" t="s">
        <v>16</v>
      </c>
      <c r="H2" s="2" t="s">
        <v>17</v>
      </c>
      <c r="I2" s="2" t="s">
        <v>18</v>
      </c>
      <c r="J2" s="3" t="s">
        <v>7</v>
      </c>
      <c r="K2" s="3"/>
      <c r="L2" s="2" t="s">
        <v>19</v>
      </c>
      <c r="M2" s="2" t="s">
        <v>20</v>
      </c>
      <c r="N2" s="3" t="s">
        <v>7</v>
      </c>
      <c r="O2" s="3"/>
      <c r="P2" s="2" t="s">
        <v>21</v>
      </c>
      <c r="Q2" s="3" t="s">
        <v>7</v>
      </c>
      <c r="R2" s="3"/>
      <c r="S2" s="2" t="s">
        <v>22</v>
      </c>
      <c r="T2" s="2" t="s">
        <v>23</v>
      </c>
      <c r="U2" s="3" t="s">
        <v>7</v>
      </c>
      <c r="V2" s="3"/>
      <c r="W2" s="49" t="s">
        <v>46</v>
      </c>
      <c r="X2" s="49"/>
      <c r="Y2" s="41">
        <v>1</v>
      </c>
      <c r="Z2" s="41">
        <v>2</v>
      </c>
      <c r="AA2" s="41">
        <v>3</v>
      </c>
      <c r="AB2" s="3"/>
    </row>
    <row r="3" spans="1:29" x14ac:dyDescent="0.15">
      <c r="A3" s="5">
        <v>1</v>
      </c>
      <c r="B3" s="5">
        <f>Textual!G3</f>
        <v>2</v>
      </c>
      <c r="C3" s="5">
        <f>Textual!I3</f>
        <v>2</v>
      </c>
      <c r="D3" s="5">
        <f>Textual!K3</f>
        <v>2</v>
      </c>
      <c r="E3" s="5">
        <f>Textual!M3</f>
        <v>2</v>
      </c>
      <c r="F3" s="5">
        <f>Textual!O3</f>
        <v>2</v>
      </c>
      <c r="G3" s="5">
        <f>Textual!Q3</f>
        <v>2</v>
      </c>
      <c r="H3" s="5">
        <f>Textual!S3</f>
        <v>2</v>
      </c>
      <c r="I3" s="5">
        <f>Textual!U3</f>
        <v>2</v>
      </c>
      <c r="J3" s="6">
        <f t="shared" ref="J3" si="0">AVERAGE(B3:I3)</f>
        <v>2</v>
      </c>
      <c r="K3" s="6"/>
      <c r="L3" s="5">
        <f>Textual!W3</f>
        <v>2</v>
      </c>
      <c r="M3" s="5">
        <f>Textual!Y3</f>
        <v>2</v>
      </c>
      <c r="N3" s="6">
        <f t="shared" ref="N3" si="1">AVERAGE(L3:M3)</f>
        <v>2</v>
      </c>
      <c r="O3" s="6"/>
      <c r="P3" s="5">
        <f>Textual!AA3</f>
        <v>2</v>
      </c>
      <c r="Q3" s="6">
        <f t="shared" ref="Q3" si="2">AVERAGE(P3:P3)</f>
        <v>2</v>
      </c>
      <c r="R3" s="6"/>
      <c r="S3" s="5">
        <f>Textual!AC3</f>
        <v>2</v>
      </c>
      <c r="T3" s="5">
        <f>Textual!AE3</f>
        <v>2</v>
      </c>
      <c r="U3" s="6">
        <f t="shared" ref="U3" si="3">AVERAGE(T3:T3)</f>
        <v>2</v>
      </c>
      <c r="V3" s="6"/>
      <c r="W3" s="50">
        <f>SUM(B3:I3,L3:M3,P3,S3:T3)</f>
        <v>26</v>
      </c>
      <c r="Y3" s="48" t="str">
        <f>IF(Textual!AG3="SuccessfulIn","Successful in all Settings.",IF(Textual!AG3="SuccessfulIn2","Successful in most Settings.",IF(Textual!AG3="SuccessDoubtful","Success doubtful in many educational settings.",IF(Textual!AG3="SuccessDoubtfu2","Success doubtful in any setting."))))</f>
        <v>Successful in all Settings.</v>
      </c>
      <c r="Z3" s="48" t="str">
        <f>IF(Textual!AH3="RecommendWithou","Recommend without reservation.",IF(Textual!AH3="WouldRecommend","Would recommend with minor reservations.",IF(Textual!AH3="Recommendations","Recommendations limited with major reservations.",IF(Textual!AH3="UnableToRecomme","Unable to recommend in any setting. Further preparation necessary for certification."))))</f>
        <v>Recommend without reservation.</v>
      </c>
      <c r="AA3" s="48" t="str">
        <f>IF(Textual!AI3="TargetTheCandid","Target",IF(Textual!AI3="AcceptableThe","Acceptable",IF(Textual!AI3="Unacceptable","Unacceptable")))</f>
        <v>Target</v>
      </c>
      <c r="AB3" s="6"/>
    </row>
    <row r="4" spans="1:29" x14ac:dyDescent="0.15">
      <c r="A4" s="5">
        <v>2</v>
      </c>
      <c r="B4" s="5">
        <f>Textual!G4</f>
        <v>2</v>
      </c>
      <c r="C4" s="5">
        <f>Textual!I4</f>
        <v>2</v>
      </c>
      <c r="D4" s="5">
        <f>Textual!K4</f>
        <v>2</v>
      </c>
      <c r="E4" s="5">
        <f>Textual!M4</f>
        <v>2</v>
      </c>
      <c r="F4" s="5">
        <f>Textual!O4</f>
        <v>2</v>
      </c>
      <c r="G4" s="5">
        <f>Textual!Q4</f>
        <v>2</v>
      </c>
      <c r="H4" s="5">
        <f>Textual!S4</f>
        <v>2</v>
      </c>
      <c r="I4" s="5">
        <f>Textual!U4</f>
        <v>2</v>
      </c>
      <c r="J4" s="6">
        <f t="shared" ref="J4:J5" si="4">AVERAGE(B4:I4)</f>
        <v>2</v>
      </c>
      <c r="K4" s="6"/>
      <c r="L4" s="5">
        <f>Textual!W4</f>
        <v>2</v>
      </c>
      <c r="M4" s="5">
        <f>Textual!Y4</f>
        <v>2</v>
      </c>
      <c r="N4" s="6">
        <f t="shared" ref="N4:N5" si="5">AVERAGE(L4:M4)</f>
        <v>2</v>
      </c>
      <c r="O4" s="6"/>
      <c r="P4" s="5">
        <f>Textual!AA4</f>
        <v>2</v>
      </c>
      <c r="Q4" s="6">
        <f t="shared" ref="Q4:Q5" si="6">AVERAGE(P4:P4)</f>
        <v>2</v>
      </c>
      <c r="R4" s="6"/>
      <c r="S4" s="5">
        <f>Textual!AC4</f>
        <v>2</v>
      </c>
      <c r="T4" s="5">
        <f>Textual!AE4</f>
        <v>2</v>
      </c>
      <c r="U4" s="6">
        <f t="shared" ref="U4:U5" si="7">AVERAGE(T4:T4)</f>
        <v>2</v>
      </c>
      <c r="V4" s="6"/>
      <c r="W4" s="50">
        <f t="shared" ref="W4:W5" si="8">SUM(B4:I4,L4:M4,P4,S4:T4)</f>
        <v>26</v>
      </c>
      <c r="Y4" s="48" t="str">
        <f>IF(Textual!AG4="SuccessfulIn","Successful in all Settings.",IF(Textual!AG4="SuccessfulIn2","Successful in most Settings.",IF(Textual!AG4="SuccessDoubtful","Success doubtful in many educational settings.",IF(Textual!AG4="SuccessDoubtfu2","Success doubtful in any setting."))))</f>
        <v>Successful in all Settings.</v>
      </c>
      <c r="Z4" s="48" t="str">
        <f>IF(Textual!AH4="RecommendWithou","Recommend without reservation.",IF(Textual!AH4="WouldRecommend","Would recommend with minor reservations.",IF(Textual!AH4="Recommendations","Recommendations limited with major reservations.",IF(Textual!AH4="UnableToRecomme","Unable to recommend in any setting. Further preparation necessary for certification."))))</f>
        <v>Recommend without reservation.</v>
      </c>
      <c r="AA4" s="48" t="str">
        <f>IF(Textual!AI4="TargetTheCandid","Target",IF(Textual!AI4="AcceptableThe","Acceptable",IF(Textual!AI4="Unacceptable","Unacceptable")))</f>
        <v>Target</v>
      </c>
      <c r="AB4" s="6"/>
    </row>
    <row r="5" spans="1:29" x14ac:dyDescent="0.15">
      <c r="A5" s="5">
        <v>3</v>
      </c>
      <c r="B5" s="5">
        <f>Textual!G5</f>
        <v>2</v>
      </c>
      <c r="C5" s="5">
        <f>Textual!I5</f>
        <v>2</v>
      </c>
      <c r="D5" s="5">
        <f>Textual!K5</f>
        <v>2</v>
      </c>
      <c r="E5" s="5">
        <f>Textual!M5</f>
        <v>2</v>
      </c>
      <c r="F5" s="5">
        <f>Textual!O5</f>
        <v>2</v>
      </c>
      <c r="G5" s="5">
        <f>Textual!Q5</f>
        <v>2</v>
      </c>
      <c r="H5" s="5">
        <f>Textual!S5</f>
        <v>2</v>
      </c>
      <c r="I5" s="5">
        <f>Textual!U5</f>
        <v>2</v>
      </c>
      <c r="J5" s="6">
        <f t="shared" si="4"/>
        <v>2</v>
      </c>
      <c r="K5" s="6"/>
      <c r="L5" s="5">
        <f>Textual!W5</f>
        <v>2</v>
      </c>
      <c r="M5" s="5">
        <f>Textual!Y5</f>
        <v>2</v>
      </c>
      <c r="N5" s="6">
        <f t="shared" si="5"/>
        <v>2</v>
      </c>
      <c r="O5" s="6"/>
      <c r="P5" s="5">
        <f>Textual!AA5</f>
        <v>2</v>
      </c>
      <c r="Q5" s="6">
        <f t="shared" si="6"/>
        <v>2</v>
      </c>
      <c r="R5" s="6"/>
      <c r="S5" s="5">
        <f>Textual!AC5</f>
        <v>2</v>
      </c>
      <c r="T5" s="5">
        <f>Textual!AE5</f>
        <v>2</v>
      </c>
      <c r="U5" s="6">
        <f t="shared" si="7"/>
        <v>2</v>
      </c>
      <c r="V5" s="6"/>
      <c r="W5" s="50">
        <f t="shared" si="8"/>
        <v>26</v>
      </c>
      <c r="Y5" s="48" t="str">
        <f>IF(Textual!AG5="SuccessfulIn","Successful in all Settings.",IF(Textual!AG5="SuccessfulIn2","Successful in most Settings.",IF(Textual!AG5="SuccessDoubtful","Success doubtful in many educational settings.",IF(Textual!AG5="SuccessDoubtfu2","Success doubtful in any setting."))))</f>
        <v>Successful in all Settings.</v>
      </c>
      <c r="Z5" s="48" t="str">
        <f>IF(Textual!AH5="RecommendWithou","Recommend without reservation.",IF(Textual!AH5="WouldRecommend","Would recommend with minor reservations.",IF(Textual!AH5="Recommendations","Recommendations limited with major reservations.",IF(Textual!AH5="UnableToRecomme","Unable to recommend in any setting. Further preparation necessary for certification."))))</f>
        <v>Recommend without reservation.</v>
      </c>
      <c r="AA5" s="48" t="str">
        <f>IF(Textual!AI5="TargetTheCandid","Target",IF(Textual!AI5="AcceptableThe","Acceptable",IF(Textual!AI5="Unacceptable","Unacceptable")))</f>
        <v>Target</v>
      </c>
      <c r="AB5" s="6"/>
    </row>
    <row r="6" spans="1:29" x14ac:dyDescent="0.15">
      <c r="A6" s="5">
        <v>4</v>
      </c>
      <c r="B6" s="5">
        <f>Textual!G6</f>
        <v>2</v>
      </c>
      <c r="C6" s="5">
        <f>Textual!I6</f>
        <v>2</v>
      </c>
      <c r="D6" s="5">
        <f>Textual!K6</f>
        <v>2</v>
      </c>
      <c r="E6" s="5">
        <f>Textual!M6</f>
        <v>2</v>
      </c>
      <c r="F6" s="5">
        <f>Textual!O6</f>
        <v>2</v>
      </c>
      <c r="G6" s="5">
        <f>Textual!Q6</f>
        <v>2</v>
      </c>
      <c r="H6" s="5">
        <f>Textual!S6</f>
        <v>2</v>
      </c>
      <c r="I6" s="5">
        <f>Textual!U6</f>
        <v>2</v>
      </c>
      <c r="J6" s="6">
        <f t="shared" ref="J6" si="9">AVERAGE(B6:I6)</f>
        <v>2</v>
      </c>
      <c r="K6" s="6"/>
      <c r="L6" s="5">
        <f>Textual!W6</f>
        <v>2</v>
      </c>
      <c r="M6" s="5">
        <f>Textual!Y6</f>
        <v>2</v>
      </c>
      <c r="N6" s="6">
        <f t="shared" ref="N6" si="10">AVERAGE(L6:M6)</f>
        <v>2</v>
      </c>
      <c r="O6" s="6"/>
      <c r="P6" s="5">
        <f>Textual!AA6</f>
        <v>2</v>
      </c>
      <c r="Q6" s="6">
        <f t="shared" ref="Q6" si="11">AVERAGE(P6:P6)</f>
        <v>2</v>
      </c>
      <c r="R6" s="6"/>
      <c r="S6" s="5">
        <f>Textual!AC6</f>
        <v>2</v>
      </c>
      <c r="T6" s="5">
        <f>Textual!AE6</f>
        <v>2</v>
      </c>
      <c r="U6" s="6">
        <f t="shared" ref="U6" si="12">AVERAGE(T6:T6)</f>
        <v>2</v>
      </c>
      <c r="V6" s="6"/>
      <c r="W6" s="50">
        <f t="shared" ref="W6" si="13">SUM(B6:I6,L6:M6,P6,S6:T6)</f>
        <v>26</v>
      </c>
      <c r="Y6" s="48" t="str">
        <f>IF(Textual!AG6="SuccessfulIn","Successful in all Settings.",IF(Textual!AG6="SuccessfulIn2","Successful in most Settings.",IF(Textual!AG6="SuccessDoubtful","Success doubtful in many educational settings.",IF(Textual!AG6="SuccessDoubtfu2","Success doubtful in any setting."))))</f>
        <v>Successful in all Settings.</v>
      </c>
      <c r="Z6" s="48" t="str">
        <f>IF(Textual!AH6="RecommendWithou","Recommend without reservation.",IF(Textual!AH6="WouldRecommend","Would recommend with minor reservations.",IF(Textual!AH6="Recommendations","Recommendations limited with major reservations.",IF(Textual!AH6="UnableToRecomme","Unable to recommend in any setting. Further preparation necessary for certification."))))</f>
        <v>Recommend without reservation.</v>
      </c>
      <c r="AA6" s="48" t="str">
        <f>IF(Textual!AI6="TargetTheCandid","Target",IF(Textual!AI6="AcceptableThe","Acceptable",IF(Textual!AI6="Unacceptable","Unacceptable")))</f>
        <v>Target</v>
      </c>
      <c r="AB6" s="6"/>
    </row>
    <row r="7" spans="1:29" x14ac:dyDescent="0.15">
      <c r="K7" s="8"/>
      <c r="O7" s="8"/>
      <c r="R7" s="8"/>
      <c r="Y7" s="5"/>
    </row>
    <row r="8" spans="1:29" x14ac:dyDescent="0.15">
      <c r="A8" s="7" t="s">
        <v>7</v>
      </c>
      <c r="B8" s="8">
        <f>AVERAGE(B3:B7)</f>
        <v>2</v>
      </c>
      <c r="C8" s="8">
        <f t="shared" ref="C8:W8" si="14">AVERAGE(C3:C7)</f>
        <v>2</v>
      </c>
      <c r="D8" s="8">
        <f t="shared" si="14"/>
        <v>2</v>
      </c>
      <c r="E8" s="8">
        <f t="shared" si="14"/>
        <v>2</v>
      </c>
      <c r="F8" s="8">
        <f t="shared" si="14"/>
        <v>2</v>
      </c>
      <c r="G8" s="8">
        <f t="shared" si="14"/>
        <v>2</v>
      </c>
      <c r="H8" s="8">
        <f t="shared" si="14"/>
        <v>2</v>
      </c>
      <c r="I8" s="8">
        <f t="shared" si="14"/>
        <v>2</v>
      </c>
      <c r="J8" s="8">
        <f t="shared" si="14"/>
        <v>2</v>
      </c>
      <c r="K8" s="8"/>
      <c r="L8" s="8">
        <f t="shared" si="14"/>
        <v>2</v>
      </c>
      <c r="M8" s="8">
        <f t="shared" si="14"/>
        <v>2</v>
      </c>
      <c r="N8" s="8">
        <f t="shared" si="14"/>
        <v>2</v>
      </c>
      <c r="O8" s="8"/>
      <c r="P8" s="8">
        <f t="shared" si="14"/>
        <v>2</v>
      </c>
      <c r="Q8" s="8">
        <f t="shared" si="14"/>
        <v>2</v>
      </c>
      <c r="R8" s="8"/>
      <c r="S8" s="8">
        <f t="shared" si="14"/>
        <v>2</v>
      </c>
      <c r="T8" s="8">
        <f t="shared" si="14"/>
        <v>2</v>
      </c>
      <c r="U8" s="8">
        <f t="shared" si="14"/>
        <v>2</v>
      </c>
      <c r="V8" s="8"/>
      <c r="W8" s="8">
        <f t="shared" si="14"/>
        <v>26</v>
      </c>
      <c r="X8" s="8"/>
      <c r="Z8" s="8"/>
      <c r="AA8" s="8"/>
      <c r="AB8" s="8"/>
    </row>
  </sheetData>
  <sheetProtection sheet="1" objects="1" scenarios="1"/>
  <mergeCells count="5">
    <mergeCell ref="Y1:AB1"/>
    <mergeCell ref="S1:T1"/>
    <mergeCell ref="A1:A2"/>
    <mergeCell ref="B1:J1"/>
    <mergeCell ref="L1:N1"/>
  </mergeCells>
  <printOptions horizontalCentered="1" gridLines="1"/>
  <pageMargins left="0.25" right="0.25" top="1.5" bottom="0.75" header="0.5" footer="0.5"/>
  <pageSetup orientation="landscape" r:id="rId1"/>
  <headerFooter alignWithMargins="0">
    <oddHeader xml:space="preserve">&amp;C&amp;"MS Sans Serif,Bold Italic"&amp;10SOUTHWESTERN OK STATE UNIVERSITY&amp;"MS Sans Serif,Bold"
UNIVERSITY SUPERVISOR EVALUATION OF TEACHER CANDIDATE
&amp;"MS Sans Serif,Bold Italic"Special Education&amp;"MS Sans Serif,Regular"
&amp;"MS Sans Serif,Bold"Spring 2022
</oddHeader>
    <oddFooter>&amp;C&amp;"MS Sans Serif,Bold"2 TARGET, 1 ACCEPTABLE, 0 UNACCEPTABLE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8"/>
  <sheetViews>
    <sheetView zoomScaleNormal="100" workbookViewId="0">
      <selection activeCell="B6" sqref="B6"/>
    </sheetView>
  </sheetViews>
  <sheetFormatPr defaultColWidth="10.6640625" defaultRowHeight="10.5" x14ac:dyDescent="0.15"/>
  <cols>
    <col min="1" max="1" width="3.1640625" style="5" bestFit="1" customWidth="1"/>
    <col min="2" max="2" width="17.6640625" style="13" bestFit="1" customWidth="1"/>
    <col min="3" max="3" width="22" style="13" bestFit="1" customWidth="1"/>
    <col min="4" max="4" width="13" style="13" bestFit="1" customWidth="1"/>
    <col min="5" max="5" width="13" style="13" customWidth="1"/>
    <col min="6" max="6" width="14.1640625" style="13" customWidth="1"/>
    <col min="7" max="8" width="13.1640625" style="17" customWidth="1"/>
    <col min="9" max="9" width="16.1640625" style="17" customWidth="1"/>
    <col min="10" max="10" width="13.1640625" style="17" bestFit="1" customWidth="1"/>
    <col min="11" max="11" width="13.1640625" style="17" customWidth="1"/>
    <col min="12" max="12" width="15" style="17" customWidth="1"/>
    <col min="13" max="13" width="21.33203125" style="17" customWidth="1"/>
    <col min="14" max="14" width="19" style="17" customWidth="1"/>
    <col min="15" max="15" width="13.83203125" style="17" bestFit="1" customWidth="1"/>
    <col min="16" max="16" width="12.83203125" style="17" customWidth="1"/>
    <col min="17" max="17" width="12" style="17" customWidth="1"/>
    <col min="18" max="18" width="13.1640625" style="17" bestFit="1" customWidth="1"/>
    <col min="19" max="19" width="13.1640625" style="17" customWidth="1"/>
    <col min="20" max="20" width="15.5" style="17" bestFit="1" customWidth="1"/>
    <col min="21" max="21" width="13.5" style="17" bestFit="1" customWidth="1"/>
    <col min="22" max="22" width="14.6640625" style="17" customWidth="1"/>
    <col min="23" max="23" width="18.33203125" style="13" customWidth="1"/>
    <col min="24" max="24" width="15.5" style="17" customWidth="1"/>
    <col min="25" max="26" width="13" style="17" bestFit="1" customWidth="1"/>
    <col min="27" max="27" width="15.6640625" style="17" customWidth="1"/>
    <col min="28" max="28" width="13" style="17" customWidth="1"/>
    <col min="29" max="29" width="15.6640625" style="17" customWidth="1"/>
    <col min="30" max="30" width="16" style="17" customWidth="1"/>
    <col min="31" max="31" width="35.6640625" style="13" customWidth="1"/>
    <col min="32" max="32" width="15.5" style="17" bestFit="1" customWidth="1"/>
    <col min="33" max="33" width="25.33203125" style="13" customWidth="1"/>
    <col min="34" max="34" width="30.1640625" style="13" customWidth="1"/>
    <col min="35" max="35" width="20.83203125" style="13" customWidth="1"/>
    <col min="36" max="37" width="17.5" style="15" customWidth="1"/>
    <col min="38" max="212" width="10.6640625" style="15"/>
    <col min="213" max="213" width="3.1640625" style="15" bestFit="1" customWidth="1"/>
    <col min="214" max="214" width="17" style="15" bestFit="1" customWidth="1"/>
    <col min="215" max="215" width="17.6640625" style="15" customWidth="1"/>
    <col min="216" max="216" width="9.83203125" style="15" customWidth="1"/>
    <col min="217" max="217" width="10.83203125" style="15" customWidth="1"/>
    <col min="218" max="218" width="32.5" style="15" bestFit="1" customWidth="1"/>
    <col min="219" max="228" width="16" style="15" customWidth="1"/>
    <col min="229" max="229" width="14.1640625" style="15" bestFit="1" customWidth="1"/>
    <col min="230" max="230" width="13.5" style="15" bestFit="1" customWidth="1"/>
    <col min="231" max="231" width="15.5" style="15" bestFit="1" customWidth="1"/>
    <col min="232" max="232" width="13.5" style="15" bestFit="1" customWidth="1"/>
    <col min="233" max="233" width="14.6640625" style="15" customWidth="1"/>
    <col min="234" max="243" width="16" style="15" customWidth="1"/>
    <col min="244" max="244" width="13.83203125" style="15" customWidth="1"/>
    <col min="245" max="245" width="13.5" style="15" customWidth="1"/>
    <col min="246" max="246" width="12.6640625" style="15" customWidth="1"/>
    <col min="247" max="247" width="15.6640625" style="15" bestFit="1" customWidth="1"/>
    <col min="248" max="248" width="14.1640625" style="15" customWidth="1"/>
    <col min="249" max="249" width="15.83203125" style="15" bestFit="1" customWidth="1"/>
    <col min="250" max="250" width="13.83203125" style="15" bestFit="1" customWidth="1"/>
    <col min="251" max="251" width="12.83203125" style="15" customWidth="1"/>
    <col min="252" max="252" width="16" style="15" customWidth="1"/>
    <col min="253" max="253" width="11.5" style="15" bestFit="1" customWidth="1"/>
    <col min="254" max="254" width="14.83203125" style="15" bestFit="1" customWidth="1"/>
    <col min="255" max="255" width="13.83203125" style="15" bestFit="1" customWidth="1"/>
    <col min="256" max="256" width="13.83203125" style="15" customWidth="1"/>
    <col min="257" max="257" width="13.83203125" style="15" bestFit="1" customWidth="1"/>
    <col min="258" max="258" width="16" style="15" customWidth="1"/>
    <col min="259" max="259" width="13" style="15" customWidth="1"/>
    <col min="260" max="260" width="13.5" style="15" bestFit="1" customWidth="1"/>
    <col min="261" max="261" width="10.6640625" style="15" bestFit="1" customWidth="1"/>
    <col min="262" max="262" width="12" style="15" bestFit="1" customWidth="1"/>
    <col min="263" max="263" width="14.6640625" style="15" bestFit="1" customWidth="1"/>
    <col min="264" max="264" width="15.33203125" style="15" customWidth="1"/>
    <col min="265" max="265" width="12.33203125" style="15" customWidth="1"/>
    <col min="266" max="266" width="8" style="15" bestFit="1" customWidth="1"/>
    <col min="267" max="268" width="13" style="15" bestFit="1" customWidth="1"/>
    <col min="269" max="269" width="8.83203125" style="15" bestFit="1" customWidth="1"/>
    <col min="270" max="270" width="16" style="15" customWidth="1"/>
    <col min="271" max="271" width="11.33203125" style="15" customWidth="1"/>
    <col min="272" max="272" width="13" style="15" bestFit="1" customWidth="1"/>
    <col min="273" max="273" width="14.5" style="15" customWidth="1"/>
    <col min="274" max="274" width="13" style="15" bestFit="1" customWidth="1"/>
    <col min="275" max="275" width="16" style="15" customWidth="1"/>
    <col min="276" max="276" width="11" style="15" bestFit="1" customWidth="1"/>
    <col min="277" max="277" width="12.1640625" style="15" bestFit="1" customWidth="1"/>
    <col min="278" max="278" width="13.6640625" style="15" bestFit="1" customWidth="1"/>
    <col min="279" max="468" width="10.6640625" style="15"/>
    <col min="469" max="469" width="3.1640625" style="15" bestFit="1" customWidth="1"/>
    <col min="470" max="470" width="17" style="15" bestFit="1" customWidth="1"/>
    <col min="471" max="471" width="17.6640625" style="15" customWidth="1"/>
    <col min="472" max="472" width="9.83203125" style="15" customWidth="1"/>
    <col min="473" max="473" width="10.83203125" style="15" customWidth="1"/>
    <col min="474" max="474" width="32.5" style="15" bestFit="1" customWidth="1"/>
    <col min="475" max="484" width="16" style="15" customWidth="1"/>
    <col min="485" max="485" width="14.1640625" style="15" bestFit="1" customWidth="1"/>
    <col min="486" max="486" width="13.5" style="15" bestFit="1" customWidth="1"/>
    <col min="487" max="487" width="15.5" style="15" bestFit="1" customWidth="1"/>
    <col min="488" max="488" width="13.5" style="15" bestFit="1" customWidth="1"/>
    <col min="489" max="489" width="14.6640625" style="15" customWidth="1"/>
    <col min="490" max="499" width="16" style="15" customWidth="1"/>
    <col min="500" max="500" width="13.83203125" style="15" customWidth="1"/>
    <col min="501" max="501" width="13.5" style="15" customWidth="1"/>
    <col min="502" max="502" width="12.6640625" style="15" customWidth="1"/>
    <col min="503" max="503" width="15.6640625" style="15" bestFit="1" customWidth="1"/>
    <col min="504" max="504" width="14.1640625" style="15" customWidth="1"/>
    <col min="505" max="505" width="15.83203125" style="15" bestFit="1" customWidth="1"/>
    <col min="506" max="506" width="13.83203125" style="15" bestFit="1" customWidth="1"/>
    <col min="507" max="507" width="12.83203125" style="15" customWidth="1"/>
    <col min="508" max="508" width="16" style="15" customWidth="1"/>
    <col min="509" max="509" width="11.5" style="15" bestFit="1" customWidth="1"/>
    <col min="510" max="510" width="14.83203125" style="15" bestFit="1" customWidth="1"/>
    <col min="511" max="511" width="13.83203125" style="15" bestFit="1" customWidth="1"/>
    <col min="512" max="512" width="13.83203125" style="15" customWidth="1"/>
    <col min="513" max="513" width="13.83203125" style="15" bestFit="1" customWidth="1"/>
    <col min="514" max="514" width="16" style="15" customWidth="1"/>
    <col min="515" max="515" width="13" style="15" customWidth="1"/>
    <col min="516" max="516" width="13.5" style="15" bestFit="1" customWidth="1"/>
    <col min="517" max="517" width="10.6640625" style="15" bestFit="1" customWidth="1"/>
    <col min="518" max="518" width="12" style="15" bestFit="1" customWidth="1"/>
    <col min="519" max="519" width="14.6640625" style="15" bestFit="1" customWidth="1"/>
    <col min="520" max="520" width="15.33203125" style="15" customWidth="1"/>
    <col min="521" max="521" width="12.33203125" style="15" customWidth="1"/>
    <col min="522" max="522" width="8" style="15" bestFit="1" customWidth="1"/>
    <col min="523" max="524" width="13" style="15" bestFit="1" customWidth="1"/>
    <col min="525" max="525" width="8.83203125" style="15" bestFit="1" customWidth="1"/>
    <col min="526" max="526" width="16" style="15" customWidth="1"/>
    <col min="527" max="527" width="11.33203125" style="15" customWidth="1"/>
    <col min="528" max="528" width="13" style="15" bestFit="1" customWidth="1"/>
    <col min="529" max="529" width="14.5" style="15" customWidth="1"/>
    <col min="530" max="530" width="13" style="15" bestFit="1" customWidth="1"/>
    <col min="531" max="531" width="16" style="15" customWidth="1"/>
    <col min="532" max="532" width="11" style="15" bestFit="1" customWidth="1"/>
    <col min="533" max="533" width="12.1640625" style="15" bestFit="1" customWidth="1"/>
    <col min="534" max="534" width="13.6640625" style="15" bestFit="1" customWidth="1"/>
    <col min="535" max="724" width="10.6640625" style="15"/>
    <col min="725" max="725" width="3.1640625" style="15" bestFit="1" customWidth="1"/>
    <col min="726" max="726" width="17" style="15" bestFit="1" customWidth="1"/>
    <col min="727" max="727" width="17.6640625" style="15" customWidth="1"/>
    <col min="728" max="728" width="9.83203125" style="15" customWidth="1"/>
    <col min="729" max="729" width="10.83203125" style="15" customWidth="1"/>
    <col min="730" max="730" width="32.5" style="15" bestFit="1" customWidth="1"/>
    <col min="731" max="740" width="16" style="15" customWidth="1"/>
    <col min="741" max="741" width="14.1640625" style="15" bestFit="1" customWidth="1"/>
    <col min="742" max="742" width="13.5" style="15" bestFit="1" customWidth="1"/>
    <col min="743" max="743" width="15.5" style="15" bestFit="1" customWidth="1"/>
    <col min="744" max="744" width="13.5" style="15" bestFit="1" customWidth="1"/>
    <col min="745" max="745" width="14.6640625" style="15" customWidth="1"/>
    <col min="746" max="755" width="16" style="15" customWidth="1"/>
    <col min="756" max="756" width="13.83203125" style="15" customWidth="1"/>
    <col min="757" max="757" width="13.5" style="15" customWidth="1"/>
    <col min="758" max="758" width="12.6640625" style="15" customWidth="1"/>
    <col min="759" max="759" width="15.6640625" style="15" bestFit="1" customWidth="1"/>
    <col min="760" max="760" width="14.1640625" style="15" customWidth="1"/>
    <col min="761" max="761" width="15.83203125" style="15" bestFit="1" customWidth="1"/>
    <col min="762" max="762" width="13.83203125" style="15" bestFit="1" customWidth="1"/>
    <col min="763" max="763" width="12.83203125" style="15" customWidth="1"/>
    <col min="764" max="764" width="16" style="15" customWidth="1"/>
    <col min="765" max="765" width="11.5" style="15" bestFit="1" customWidth="1"/>
    <col min="766" max="766" width="14.83203125" style="15" bestFit="1" customWidth="1"/>
    <col min="767" max="767" width="13.83203125" style="15" bestFit="1" customWidth="1"/>
    <col min="768" max="768" width="13.83203125" style="15" customWidth="1"/>
    <col min="769" max="769" width="13.83203125" style="15" bestFit="1" customWidth="1"/>
    <col min="770" max="770" width="16" style="15" customWidth="1"/>
    <col min="771" max="771" width="13" style="15" customWidth="1"/>
    <col min="772" max="772" width="13.5" style="15" bestFit="1" customWidth="1"/>
    <col min="773" max="773" width="10.6640625" style="15" bestFit="1" customWidth="1"/>
    <col min="774" max="774" width="12" style="15" bestFit="1" customWidth="1"/>
    <col min="775" max="775" width="14.6640625" style="15" bestFit="1" customWidth="1"/>
    <col min="776" max="776" width="15.33203125" style="15" customWidth="1"/>
    <col min="777" max="777" width="12.33203125" style="15" customWidth="1"/>
    <col min="778" max="778" width="8" style="15" bestFit="1" customWidth="1"/>
    <col min="779" max="780" width="13" style="15" bestFit="1" customWidth="1"/>
    <col min="781" max="781" width="8.83203125" style="15" bestFit="1" customWidth="1"/>
    <col min="782" max="782" width="16" style="15" customWidth="1"/>
    <col min="783" max="783" width="11.33203125" style="15" customWidth="1"/>
    <col min="784" max="784" width="13" style="15" bestFit="1" customWidth="1"/>
    <col min="785" max="785" width="14.5" style="15" customWidth="1"/>
    <col min="786" max="786" width="13" style="15" bestFit="1" customWidth="1"/>
    <col min="787" max="787" width="16" style="15" customWidth="1"/>
    <col min="788" max="788" width="11" style="15" bestFit="1" customWidth="1"/>
    <col min="789" max="789" width="12.1640625" style="15" bestFit="1" customWidth="1"/>
    <col min="790" max="790" width="13.6640625" style="15" bestFit="1" customWidth="1"/>
    <col min="791" max="980" width="10.6640625" style="15"/>
    <col min="981" max="981" width="3.1640625" style="15" bestFit="1" customWidth="1"/>
    <col min="982" max="982" width="17" style="15" bestFit="1" customWidth="1"/>
    <col min="983" max="983" width="17.6640625" style="15" customWidth="1"/>
    <col min="984" max="984" width="9.83203125" style="15" customWidth="1"/>
    <col min="985" max="985" width="10.83203125" style="15" customWidth="1"/>
    <col min="986" max="986" width="32.5" style="15" bestFit="1" customWidth="1"/>
    <col min="987" max="996" width="16" style="15" customWidth="1"/>
    <col min="997" max="997" width="14.1640625" style="15" bestFit="1" customWidth="1"/>
    <col min="998" max="998" width="13.5" style="15" bestFit="1" customWidth="1"/>
    <col min="999" max="999" width="15.5" style="15" bestFit="1" customWidth="1"/>
    <col min="1000" max="1000" width="13.5" style="15" bestFit="1" customWidth="1"/>
    <col min="1001" max="1001" width="14.6640625" style="15" customWidth="1"/>
    <col min="1002" max="1011" width="16" style="15" customWidth="1"/>
    <col min="1012" max="1012" width="13.83203125" style="15" customWidth="1"/>
    <col min="1013" max="1013" width="13.5" style="15" customWidth="1"/>
    <col min="1014" max="1014" width="12.6640625" style="15" customWidth="1"/>
    <col min="1015" max="1015" width="15.6640625" style="15" bestFit="1" customWidth="1"/>
    <col min="1016" max="1016" width="14.1640625" style="15" customWidth="1"/>
    <col min="1017" max="1017" width="15.83203125" style="15" bestFit="1" customWidth="1"/>
    <col min="1018" max="1018" width="13.83203125" style="15" bestFit="1" customWidth="1"/>
    <col min="1019" max="1019" width="12.83203125" style="15" customWidth="1"/>
    <col min="1020" max="1020" width="16" style="15" customWidth="1"/>
    <col min="1021" max="1021" width="11.5" style="15" bestFit="1" customWidth="1"/>
    <col min="1022" max="1022" width="14.83203125" style="15" bestFit="1" customWidth="1"/>
    <col min="1023" max="1023" width="13.83203125" style="15" bestFit="1" customWidth="1"/>
    <col min="1024" max="1024" width="13.83203125" style="15" customWidth="1"/>
    <col min="1025" max="1025" width="13.83203125" style="15" bestFit="1" customWidth="1"/>
    <col min="1026" max="1026" width="16" style="15" customWidth="1"/>
    <col min="1027" max="1027" width="13" style="15" customWidth="1"/>
    <col min="1028" max="1028" width="13.5" style="15" bestFit="1" customWidth="1"/>
    <col min="1029" max="1029" width="10.6640625" style="15" bestFit="1" customWidth="1"/>
    <col min="1030" max="1030" width="12" style="15" bestFit="1" customWidth="1"/>
    <col min="1031" max="1031" width="14.6640625" style="15" bestFit="1" customWidth="1"/>
    <col min="1032" max="1032" width="15.33203125" style="15" customWidth="1"/>
    <col min="1033" max="1033" width="12.33203125" style="15" customWidth="1"/>
    <col min="1034" max="1034" width="8" style="15" bestFit="1" customWidth="1"/>
    <col min="1035" max="1036" width="13" style="15" bestFit="1" customWidth="1"/>
    <col min="1037" max="1037" width="8.83203125" style="15" bestFit="1" customWidth="1"/>
    <col min="1038" max="1038" width="16" style="15" customWidth="1"/>
    <col min="1039" max="1039" width="11.33203125" style="15" customWidth="1"/>
    <col min="1040" max="1040" width="13" style="15" bestFit="1" customWidth="1"/>
    <col min="1041" max="1041" width="14.5" style="15" customWidth="1"/>
    <col min="1042" max="1042" width="13" style="15" bestFit="1" customWidth="1"/>
    <col min="1043" max="1043" width="16" style="15" customWidth="1"/>
    <col min="1044" max="1044" width="11" style="15" bestFit="1" customWidth="1"/>
    <col min="1045" max="1045" width="12.1640625" style="15" bestFit="1" customWidth="1"/>
    <col min="1046" max="1046" width="13.6640625" style="15" bestFit="1" customWidth="1"/>
    <col min="1047" max="1236" width="10.6640625" style="15"/>
    <col min="1237" max="1237" width="3.1640625" style="15" bestFit="1" customWidth="1"/>
    <col min="1238" max="1238" width="17" style="15" bestFit="1" customWidth="1"/>
    <col min="1239" max="1239" width="17.6640625" style="15" customWidth="1"/>
    <col min="1240" max="1240" width="9.83203125" style="15" customWidth="1"/>
    <col min="1241" max="1241" width="10.83203125" style="15" customWidth="1"/>
    <col min="1242" max="1242" width="32.5" style="15" bestFit="1" customWidth="1"/>
    <col min="1243" max="1252" width="16" style="15" customWidth="1"/>
    <col min="1253" max="1253" width="14.1640625" style="15" bestFit="1" customWidth="1"/>
    <col min="1254" max="1254" width="13.5" style="15" bestFit="1" customWidth="1"/>
    <col min="1255" max="1255" width="15.5" style="15" bestFit="1" customWidth="1"/>
    <col min="1256" max="1256" width="13.5" style="15" bestFit="1" customWidth="1"/>
    <col min="1257" max="1257" width="14.6640625" style="15" customWidth="1"/>
    <col min="1258" max="1267" width="16" style="15" customWidth="1"/>
    <col min="1268" max="1268" width="13.83203125" style="15" customWidth="1"/>
    <col min="1269" max="1269" width="13.5" style="15" customWidth="1"/>
    <col min="1270" max="1270" width="12.6640625" style="15" customWidth="1"/>
    <col min="1271" max="1271" width="15.6640625" style="15" bestFit="1" customWidth="1"/>
    <col min="1272" max="1272" width="14.1640625" style="15" customWidth="1"/>
    <col min="1273" max="1273" width="15.83203125" style="15" bestFit="1" customWidth="1"/>
    <col min="1274" max="1274" width="13.83203125" style="15" bestFit="1" customWidth="1"/>
    <col min="1275" max="1275" width="12.83203125" style="15" customWidth="1"/>
    <col min="1276" max="1276" width="16" style="15" customWidth="1"/>
    <col min="1277" max="1277" width="11.5" style="15" bestFit="1" customWidth="1"/>
    <col min="1278" max="1278" width="14.83203125" style="15" bestFit="1" customWidth="1"/>
    <col min="1279" max="1279" width="13.83203125" style="15" bestFit="1" customWidth="1"/>
    <col min="1280" max="1280" width="13.83203125" style="15" customWidth="1"/>
    <col min="1281" max="1281" width="13.83203125" style="15" bestFit="1" customWidth="1"/>
    <col min="1282" max="1282" width="16" style="15" customWidth="1"/>
    <col min="1283" max="1283" width="13" style="15" customWidth="1"/>
    <col min="1284" max="1284" width="13.5" style="15" bestFit="1" customWidth="1"/>
    <col min="1285" max="1285" width="10.6640625" style="15" bestFit="1" customWidth="1"/>
    <col min="1286" max="1286" width="12" style="15" bestFit="1" customWidth="1"/>
    <col min="1287" max="1287" width="14.6640625" style="15" bestFit="1" customWidth="1"/>
    <col min="1288" max="1288" width="15.33203125" style="15" customWidth="1"/>
    <col min="1289" max="1289" width="12.33203125" style="15" customWidth="1"/>
    <col min="1290" max="1290" width="8" style="15" bestFit="1" customWidth="1"/>
    <col min="1291" max="1292" width="13" style="15" bestFit="1" customWidth="1"/>
    <col min="1293" max="1293" width="8.83203125" style="15" bestFit="1" customWidth="1"/>
    <col min="1294" max="1294" width="16" style="15" customWidth="1"/>
    <col min="1295" max="1295" width="11.33203125" style="15" customWidth="1"/>
    <col min="1296" max="1296" width="13" style="15" bestFit="1" customWidth="1"/>
    <col min="1297" max="1297" width="14.5" style="15" customWidth="1"/>
    <col min="1298" max="1298" width="13" style="15" bestFit="1" customWidth="1"/>
    <col min="1299" max="1299" width="16" style="15" customWidth="1"/>
    <col min="1300" max="1300" width="11" style="15" bestFit="1" customWidth="1"/>
    <col min="1301" max="1301" width="12.1640625" style="15" bestFit="1" customWidth="1"/>
    <col min="1302" max="1302" width="13.6640625" style="15" bestFit="1" customWidth="1"/>
    <col min="1303" max="1492" width="10.6640625" style="15"/>
    <col min="1493" max="1493" width="3.1640625" style="15" bestFit="1" customWidth="1"/>
    <col min="1494" max="1494" width="17" style="15" bestFit="1" customWidth="1"/>
    <col min="1495" max="1495" width="17.6640625" style="15" customWidth="1"/>
    <col min="1496" max="1496" width="9.83203125" style="15" customWidth="1"/>
    <col min="1497" max="1497" width="10.83203125" style="15" customWidth="1"/>
    <col min="1498" max="1498" width="32.5" style="15" bestFit="1" customWidth="1"/>
    <col min="1499" max="1508" width="16" style="15" customWidth="1"/>
    <col min="1509" max="1509" width="14.1640625" style="15" bestFit="1" customWidth="1"/>
    <col min="1510" max="1510" width="13.5" style="15" bestFit="1" customWidth="1"/>
    <col min="1511" max="1511" width="15.5" style="15" bestFit="1" customWidth="1"/>
    <col min="1512" max="1512" width="13.5" style="15" bestFit="1" customWidth="1"/>
    <col min="1513" max="1513" width="14.6640625" style="15" customWidth="1"/>
    <col min="1514" max="1523" width="16" style="15" customWidth="1"/>
    <col min="1524" max="1524" width="13.83203125" style="15" customWidth="1"/>
    <col min="1525" max="1525" width="13.5" style="15" customWidth="1"/>
    <col min="1526" max="1526" width="12.6640625" style="15" customWidth="1"/>
    <col min="1527" max="1527" width="15.6640625" style="15" bestFit="1" customWidth="1"/>
    <col min="1528" max="1528" width="14.1640625" style="15" customWidth="1"/>
    <col min="1529" max="1529" width="15.83203125" style="15" bestFit="1" customWidth="1"/>
    <col min="1530" max="1530" width="13.83203125" style="15" bestFit="1" customWidth="1"/>
    <col min="1531" max="1531" width="12.83203125" style="15" customWidth="1"/>
    <col min="1532" max="1532" width="16" style="15" customWidth="1"/>
    <col min="1533" max="1533" width="11.5" style="15" bestFit="1" customWidth="1"/>
    <col min="1534" max="1534" width="14.83203125" style="15" bestFit="1" customWidth="1"/>
    <col min="1535" max="1535" width="13.83203125" style="15" bestFit="1" customWidth="1"/>
    <col min="1536" max="1536" width="13.83203125" style="15" customWidth="1"/>
    <col min="1537" max="1537" width="13.83203125" style="15" bestFit="1" customWidth="1"/>
    <col min="1538" max="1538" width="16" style="15" customWidth="1"/>
    <col min="1539" max="1539" width="13" style="15" customWidth="1"/>
    <col min="1540" max="1540" width="13.5" style="15" bestFit="1" customWidth="1"/>
    <col min="1541" max="1541" width="10.6640625" style="15" bestFit="1" customWidth="1"/>
    <col min="1542" max="1542" width="12" style="15" bestFit="1" customWidth="1"/>
    <col min="1543" max="1543" width="14.6640625" style="15" bestFit="1" customWidth="1"/>
    <col min="1544" max="1544" width="15.33203125" style="15" customWidth="1"/>
    <col min="1545" max="1545" width="12.33203125" style="15" customWidth="1"/>
    <col min="1546" max="1546" width="8" style="15" bestFit="1" customWidth="1"/>
    <col min="1547" max="1548" width="13" style="15" bestFit="1" customWidth="1"/>
    <col min="1549" max="1549" width="8.83203125" style="15" bestFit="1" customWidth="1"/>
    <col min="1550" max="1550" width="16" style="15" customWidth="1"/>
    <col min="1551" max="1551" width="11.33203125" style="15" customWidth="1"/>
    <col min="1552" max="1552" width="13" style="15" bestFit="1" customWidth="1"/>
    <col min="1553" max="1553" width="14.5" style="15" customWidth="1"/>
    <col min="1554" max="1554" width="13" style="15" bestFit="1" customWidth="1"/>
    <col min="1555" max="1555" width="16" style="15" customWidth="1"/>
    <col min="1556" max="1556" width="11" style="15" bestFit="1" customWidth="1"/>
    <col min="1557" max="1557" width="12.1640625" style="15" bestFit="1" customWidth="1"/>
    <col min="1558" max="1558" width="13.6640625" style="15" bestFit="1" customWidth="1"/>
    <col min="1559" max="1748" width="10.6640625" style="15"/>
    <col min="1749" max="1749" width="3.1640625" style="15" bestFit="1" customWidth="1"/>
    <col min="1750" max="1750" width="17" style="15" bestFit="1" customWidth="1"/>
    <col min="1751" max="1751" width="17.6640625" style="15" customWidth="1"/>
    <col min="1752" max="1752" width="9.83203125" style="15" customWidth="1"/>
    <col min="1753" max="1753" width="10.83203125" style="15" customWidth="1"/>
    <col min="1754" max="1754" width="32.5" style="15" bestFit="1" customWidth="1"/>
    <col min="1755" max="1764" width="16" style="15" customWidth="1"/>
    <col min="1765" max="1765" width="14.1640625" style="15" bestFit="1" customWidth="1"/>
    <col min="1766" max="1766" width="13.5" style="15" bestFit="1" customWidth="1"/>
    <col min="1767" max="1767" width="15.5" style="15" bestFit="1" customWidth="1"/>
    <col min="1768" max="1768" width="13.5" style="15" bestFit="1" customWidth="1"/>
    <col min="1769" max="1769" width="14.6640625" style="15" customWidth="1"/>
    <col min="1770" max="1779" width="16" style="15" customWidth="1"/>
    <col min="1780" max="1780" width="13.83203125" style="15" customWidth="1"/>
    <col min="1781" max="1781" width="13.5" style="15" customWidth="1"/>
    <col min="1782" max="1782" width="12.6640625" style="15" customWidth="1"/>
    <col min="1783" max="1783" width="15.6640625" style="15" bestFit="1" customWidth="1"/>
    <col min="1784" max="1784" width="14.1640625" style="15" customWidth="1"/>
    <col min="1785" max="1785" width="15.83203125" style="15" bestFit="1" customWidth="1"/>
    <col min="1786" max="1786" width="13.83203125" style="15" bestFit="1" customWidth="1"/>
    <col min="1787" max="1787" width="12.83203125" style="15" customWidth="1"/>
    <col min="1788" max="1788" width="16" style="15" customWidth="1"/>
    <col min="1789" max="1789" width="11.5" style="15" bestFit="1" customWidth="1"/>
    <col min="1790" max="1790" width="14.83203125" style="15" bestFit="1" customWidth="1"/>
    <col min="1791" max="1791" width="13.83203125" style="15" bestFit="1" customWidth="1"/>
    <col min="1792" max="1792" width="13.83203125" style="15" customWidth="1"/>
    <col min="1793" max="1793" width="13.83203125" style="15" bestFit="1" customWidth="1"/>
    <col min="1794" max="1794" width="16" style="15" customWidth="1"/>
    <col min="1795" max="1795" width="13" style="15" customWidth="1"/>
    <col min="1796" max="1796" width="13.5" style="15" bestFit="1" customWidth="1"/>
    <col min="1797" max="1797" width="10.6640625" style="15" bestFit="1" customWidth="1"/>
    <col min="1798" max="1798" width="12" style="15" bestFit="1" customWidth="1"/>
    <col min="1799" max="1799" width="14.6640625" style="15" bestFit="1" customWidth="1"/>
    <col min="1800" max="1800" width="15.33203125" style="15" customWidth="1"/>
    <col min="1801" max="1801" width="12.33203125" style="15" customWidth="1"/>
    <col min="1802" max="1802" width="8" style="15" bestFit="1" customWidth="1"/>
    <col min="1803" max="1804" width="13" style="15" bestFit="1" customWidth="1"/>
    <col min="1805" max="1805" width="8.83203125" style="15" bestFit="1" customWidth="1"/>
    <col min="1806" max="1806" width="16" style="15" customWidth="1"/>
    <col min="1807" max="1807" width="11.33203125" style="15" customWidth="1"/>
    <col min="1808" max="1808" width="13" style="15" bestFit="1" customWidth="1"/>
    <col min="1809" max="1809" width="14.5" style="15" customWidth="1"/>
    <col min="1810" max="1810" width="13" style="15" bestFit="1" customWidth="1"/>
    <col min="1811" max="1811" width="16" style="15" customWidth="1"/>
    <col min="1812" max="1812" width="11" style="15" bestFit="1" customWidth="1"/>
    <col min="1813" max="1813" width="12.1640625" style="15" bestFit="1" customWidth="1"/>
    <col min="1814" max="1814" width="13.6640625" style="15" bestFit="1" customWidth="1"/>
    <col min="1815" max="2004" width="10.6640625" style="15"/>
    <col min="2005" max="2005" width="3.1640625" style="15" bestFit="1" customWidth="1"/>
    <col min="2006" max="2006" width="17" style="15" bestFit="1" customWidth="1"/>
    <col min="2007" max="2007" width="17.6640625" style="15" customWidth="1"/>
    <col min="2008" max="2008" width="9.83203125" style="15" customWidth="1"/>
    <col min="2009" max="2009" width="10.83203125" style="15" customWidth="1"/>
    <col min="2010" max="2010" width="32.5" style="15" bestFit="1" customWidth="1"/>
    <col min="2011" max="2020" width="16" style="15" customWidth="1"/>
    <col min="2021" max="2021" width="14.1640625" style="15" bestFit="1" customWidth="1"/>
    <col min="2022" max="2022" width="13.5" style="15" bestFit="1" customWidth="1"/>
    <col min="2023" max="2023" width="15.5" style="15" bestFit="1" customWidth="1"/>
    <col min="2024" max="2024" width="13.5" style="15" bestFit="1" customWidth="1"/>
    <col min="2025" max="2025" width="14.6640625" style="15" customWidth="1"/>
    <col min="2026" max="2035" width="16" style="15" customWidth="1"/>
    <col min="2036" max="2036" width="13.83203125" style="15" customWidth="1"/>
    <col min="2037" max="2037" width="13.5" style="15" customWidth="1"/>
    <col min="2038" max="2038" width="12.6640625" style="15" customWidth="1"/>
    <col min="2039" max="2039" width="15.6640625" style="15" bestFit="1" customWidth="1"/>
    <col min="2040" max="2040" width="14.1640625" style="15" customWidth="1"/>
    <col min="2041" max="2041" width="15.83203125" style="15" bestFit="1" customWidth="1"/>
    <col min="2042" max="2042" width="13.83203125" style="15" bestFit="1" customWidth="1"/>
    <col min="2043" max="2043" width="12.83203125" style="15" customWidth="1"/>
    <col min="2044" max="2044" width="16" style="15" customWidth="1"/>
    <col min="2045" max="2045" width="11.5" style="15" bestFit="1" customWidth="1"/>
    <col min="2046" max="2046" width="14.83203125" style="15" bestFit="1" customWidth="1"/>
    <col min="2047" max="2047" width="13.83203125" style="15" bestFit="1" customWidth="1"/>
    <col min="2048" max="2048" width="13.83203125" style="15" customWidth="1"/>
    <col min="2049" max="2049" width="13.83203125" style="15" bestFit="1" customWidth="1"/>
    <col min="2050" max="2050" width="16" style="15" customWidth="1"/>
    <col min="2051" max="2051" width="13" style="15" customWidth="1"/>
    <col min="2052" max="2052" width="13.5" style="15" bestFit="1" customWidth="1"/>
    <col min="2053" max="2053" width="10.6640625" style="15" bestFit="1" customWidth="1"/>
    <col min="2054" max="2054" width="12" style="15" bestFit="1" customWidth="1"/>
    <col min="2055" max="2055" width="14.6640625" style="15" bestFit="1" customWidth="1"/>
    <col min="2056" max="2056" width="15.33203125" style="15" customWidth="1"/>
    <col min="2057" max="2057" width="12.33203125" style="15" customWidth="1"/>
    <col min="2058" max="2058" width="8" style="15" bestFit="1" customWidth="1"/>
    <col min="2059" max="2060" width="13" style="15" bestFit="1" customWidth="1"/>
    <col min="2061" max="2061" width="8.83203125" style="15" bestFit="1" customWidth="1"/>
    <col min="2062" max="2062" width="16" style="15" customWidth="1"/>
    <col min="2063" max="2063" width="11.33203125" style="15" customWidth="1"/>
    <col min="2064" max="2064" width="13" style="15" bestFit="1" customWidth="1"/>
    <col min="2065" max="2065" width="14.5" style="15" customWidth="1"/>
    <col min="2066" max="2066" width="13" style="15" bestFit="1" customWidth="1"/>
    <col min="2067" max="2067" width="16" style="15" customWidth="1"/>
    <col min="2068" max="2068" width="11" style="15" bestFit="1" customWidth="1"/>
    <col min="2069" max="2069" width="12.1640625" style="15" bestFit="1" customWidth="1"/>
    <col min="2070" max="2070" width="13.6640625" style="15" bestFit="1" customWidth="1"/>
    <col min="2071" max="2260" width="10.6640625" style="15"/>
    <col min="2261" max="2261" width="3.1640625" style="15" bestFit="1" customWidth="1"/>
    <col min="2262" max="2262" width="17" style="15" bestFit="1" customWidth="1"/>
    <col min="2263" max="2263" width="17.6640625" style="15" customWidth="1"/>
    <col min="2264" max="2264" width="9.83203125" style="15" customWidth="1"/>
    <col min="2265" max="2265" width="10.83203125" style="15" customWidth="1"/>
    <col min="2266" max="2266" width="32.5" style="15" bestFit="1" customWidth="1"/>
    <col min="2267" max="2276" width="16" style="15" customWidth="1"/>
    <col min="2277" max="2277" width="14.1640625" style="15" bestFit="1" customWidth="1"/>
    <col min="2278" max="2278" width="13.5" style="15" bestFit="1" customWidth="1"/>
    <col min="2279" max="2279" width="15.5" style="15" bestFit="1" customWidth="1"/>
    <col min="2280" max="2280" width="13.5" style="15" bestFit="1" customWidth="1"/>
    <col min="2281" max="2281" width="14.6640625" style="15" customWidth="1"/>
    <col min="2282" max="2291" width="16" style="15" customWidth="1"/>
    <col min="2292" max="2292" width="13.83203125" style="15" customWidth="1"/>
    <col min="2293" max="2293" width="13.5" style="15" customWidth="1"/>
    <col min="2294" max="2294" width="12.6640625" style="15" customWidth="1"/>
    <col min="2295" max="2295" width="15.6640625" style="15" bestFit="1" customWidth="1"/>
    <col min="2296" max="2296" width="14.1640625" style="15" customWidth="1"/>
    <col min="2297" max="2297" width="15.83203125" style="15" bestFit="1" customWidth="1"/>
    <col min="2298" max="2298" width="13.83203125" style="15" bestFit="1" customWidth="1"/>
    <col min="2299" max="2299" width="12.83203125" style="15" customWidth="1"/>
    <col min="2300" max="2300" width="16" style="15" customWidth="1"/>
    <col min="2301" max="2301" width="11.5" style="15" bestFit="1" customWidth="1"/>
    <col min="2302" max="2302" width="14.83203125" style="15" bestFit="1" customWidth="1"/>
    <col min="2303" max="2303" width="13.83203125" style="15" bestFit="1" customWidth="1"/>
    <col min="2304" max="2304" width="13.83203125" style="15" customWidth="1"/>
    <col min="2305" max="2305" width="13.83203125" style="15" bestFit="1" customWidth="1"/>
    <col min="2306" max="2306" width="16" style="15" customWidth="1"/>
    <col min="2307" max="2307" width="13" style="15" customWidth="1"/>
    <col min="2308" max="2308" width="13.5" style="15" bestFit="1" customWidth="1"/>
    <col min="2309" max="2309" width="10.6640625" style="15" bestFit="1" customWidth="1"/>
    <col min="2310" max="2310" width="12" style="15" bestFit="1" customWidth="1"/>
    <col min="2311" max="2311" width="14.6640625" style="15" bestFit="1" customWidth="1"/>
    <col min="2312" max="2312" width="15.33203125" style="15" customWidth="1"/>
    <col min="2313" max="2313" width="12.33203125" style="15" customWidth="1"/>
    <col min="2314" max="2314" width="8" style="15" bestFit="1" customWidth="1"/>
    <col min="2315" max="2316" width="13" style="15" bestFit="1" customWidth="1"/>
    <col min="2317" max="2317" width="8.83203125" style="15" bestFit="1" customWidth="1"/>
    <col min="2318" max="2318" width="16" style="15" customWidth="1"/>
    <col min="2319" max="2319" width="11.33203125" style="15" customWidth="1"/>
    <col min="2320" max="2320" width="13" style="15" bestFit="1" customWidth="1"/>
    <col min="2321" max="2321" width="14.5" style="15" customWidth="1"/>
    <col min="2322" max="2322" width="13" style="15" bestFit="1" customWidth="1"/>
    <col min="2323" max="2323" width="16" style="15" customWidth="1"/>
    <col min="2324" max="2324" width="11" style="15" bestFit="1" customWidth="1"/>
    <col min="2325" max="2325" width="12.1640625" style="15" bestFit="1" customWidth="1"/>
    <col min="2326" max="2326" width="13.6640625" style="15" bestFit="1" customWidth="1"/>
    <col min="2327" max="2516" width="10.6640625" style="15"/>
    <col min="2517" max="2517" width="3.1640625" style="15" bestFit="1" customWidth="1"/>
    <col min="2518" max="2518" width="17" style="15" bestFit="1" customWidth="1"/>
    <col min="2519" max="2519" width="17.6640625" style="15" customWidth="1"/>
    <col min="2520" max="2520" width="9.83203125" style="15" customWidth="1"/>
    <col min="2521" max="2521" width="10.83203125" style="15" customWidth="1"/>
    <col min="2522" max="2522" width="32.5" style="15" bestFit="1" customWidth="1"/>
    <col min="2523" max="2532" width="16" style="15" customWidth="1"/>
    <col min="2533" max="2533" width="14.1640625" style="15" bestFit="1" customWidth="1"/>
    <col min="2534" max="2534" width="13.5" style="15" bestFit="1" customWidth="1"/>
    <col min="2535" max="2535" width="15.5" style="15" bestFit="1" customWidth="1"/>
    <col min="2536" max="2536" width="13.5" style="15" bestFit="1" customWidth="1"/>
    <col min="2537" max="2537" width="14.6640625" style="15" customWidth="1"/>
    <col min="2538" max="2547" width="16" style="15" customWidth="1"/>
    <col min="2548" max="2548" width="13.83203125" style="15" customWidth="1"/>
    <col min="2549" max="2549" width="13.5" style="15" customWidth="1"/>
    <col min="2550" max="2550" width="12.6640625" style="15" customWidth="1"/>
    <col min="2551" max="2551" width="15.6640625" style="15" bestFit="1" customWidth="1"/>
    <col min="2552" max="2552" width="14.1640625" style="15" customWidth="1"/>
    <col min="2553" max="2553" width="15.83203125" style="15" bestFit="1" customWidth="1"/>
    <col min="2554" max="2554" width="13.83203125" style="15" bestFit="1" customWidth="1"/>
    <col min="2555" max="2555" width="12.83203125" style="15" customWidth="1"/>
    <col min="2556" max="2556" width="16" style="15" customWidth="1"/>
    <col min="2557" max="2557" width="11.5" style="15" bestFit="1" customWidth="1"/>
    <col min="2558" max="2558" width="14.83203125" style="15" bestFit="1" customWidth="1"/>
    <col min="2559" max="2559" width="13.83203125" style="15" bestFit="1" customWidth="1"/>
    <col min="2560" max="2560" width="13.83203125" style="15" customWidth="1"/>
    <col min="2561" max="2561" width="13.83203125" style="15" bestFit="1" customWidth="1"/>
    <col min="2562" max="2562" width="16" style="15" customWidth="1"/>
    <col min="2563" max="2563" width="13" style="15" customWidth="1"/>
    <col min="2564" max="2564" width="13.5" style="15" bestFit="1" customWidth="1"/>
    <col min="2565" max="2565" width="10.6640625" style="15" bestFit="1" customWidth="1"/>
    <col min="2566" max="2566" width="12" style="15" bestFit="1" customWidth="1"/>
    <col min="2567" max="2567" width="14.6640625" style="15" bestFit="1" customWidth="1"/>
    <col min="2568" max="2568" width="15.33203125" style="15" customWidth="1"/>
    <col min="2569" max="2569" width="12.33203125" style="15" customWidth="1"/>
    <col min="2570" max="2570" width="8" style="15" bestFit="1" customWidth="1"/>
    <col min="2571" max="2572" width="13" style="15" bestFit="1" customWidth="1"/>
    <col min="2573" max="2573" width="8.83203125" style="15" bestFit="1" customWidth="1"/>
    <col min="2574" max="2574" width="16" style="15" customWidth="1"/>
    <col min="2575" max="2575" width="11.33203125" style="15" customWidth="1"/>
    <col min="2576" max="2576" width="13" style="15" bestFit="1" customWidth="1"/>
    <col min="2577" max="2577" width="14.5" style="15" customWidth="1"/>
    <col min="2578" max="2578" width="13" style="15" bestFit="1" customWidth="1"/>
    <col min="2579" max="2579" width="16" style="15" customWidth="1"/>
    <col min="2580" max="2580" width="11" style="15" bestFit="1" customWidth="1"/>
    <col min="2581" max="2581" width="12.1640625" style="15" bestFit="1" customWidth="1"/>
    <col min="2582" max="2582" width="13.6640625" style="15" bestFit="1" customWidth="1"/>
    <col min="2583" max="2772" width="10.6640625" style="15"/>
    <col min="2773" max="2773" width="3.1640625" style="15" bestFit="1" customWidth="1"/>
    <col min="2774" max="2774" width="17" style="15" bestFit="1" customWidth="1"/>
    <col min="2775" max="2775" width="17.6640625" style="15" customWidth="1"/>
    <col min="2776" max="2776" width="9.83203125" style="15" customWidth="1"/>
    <col min="2777" max="2777" width="10.83203125" style="15" customWidth="1"/>
    <col min="2778" max="2778" width="32.5" style="15" bestFit="1" customWidth="1"/>
    <col min="2779" max="2788" width="16" style="15" customWidth="1"/>
    <col min="2789" max="2789" width="14.1640625" style="15" bestFit="1" customWidth="1"/>
    <col min="2790" max="2790" width="13.5" style="15" bestFit="1" customWidth="1"/>
    <col min="2791" max="2791" width="15.5" style="15" bestFit="1" customWidth="1"/>
    <col min="2792" max="2792" width="13.5" style="15" bestFit="1" customWidth="1"/>
    <col min="2793" max="2793" width="14.6640625" style="15" customWidth="1"/>
    <col min="2794" max="2803" width="16" style="15" customWidth="1"/>
    <col min="2804" max="2804" width="13.83203125" style="15" customWidth="1"/>
    <col min="2805" max="2805" width="13.5" style="15" customWidth="1"/>
    <col min="2806" max="2806" width="12.6640625" style="15" customWidth="1"/>
    <col min="2807" max="2807" width="15.6640625" style="15" bestFit="1" customWidth="1"/>
    <col min="2808" max="2808" width="14.1640625" style="15" customWidth="1"/>
    <col min="2809" max="2809" width="15.83203125" style="15" bestFit="1" customWidth="1"/>
    <col min="2810" max="2810" width="13.83203125" style="15" bestFit="1" customWidth="1"/>
    <col min="2811" max="2811" width="12.83203125" style="15" customWidth="1"/>
    <col min="2812" max="2812" width="16" style="15" customWidth="1"/>
    <col min="2813" max="2813" width="11.5" style="15" bestFit="1" customWidth="1"/>
    <col min="2814" max="2814" width="14.83203125" style="15" bestFit="1" customWidth="1"/>
    <col min="2815" max="2815" width="13.83203125" style="15" bestFit="1" customWidth="1"/>
    <col min="2816" max="2816" width="13.83203125" style="15" customWidth="1"/>
    <col min="2817" max="2817" width="13.83203125" style="15" bestFit="1" customWidth="1"/>
    <col min="2818" max="2818" width="16" style="15" customWidth="1"/>
    <col min="2819" max="2819" width="13" style="15" customWidth="1"/>
    <col min="2820" max="2820" width="13.5" style="15" bestFit="1" customWidth="1"/>
    <col min="2821" max="2821" width="10.6640625" style="15" bestFit="1" customWidth="1"/>
    <col min="2822" max="2822" width="12" style="15" bestFit="1" customWidth="1"/>
    <col min="2823" max="2823" width="14.6640625" style="15" bestFit="1" customWidth="1"/>
    <col min="2824" max="2824" width="15.33203125" style="15" customWidth="1"/>
    <col min="2825" max="2825" width="12.33203125" style="15" customWidth="1"/>
    <col min="2826" max="2826" width="8" style="15" bestFit="1" customWidth="1"/>
    <col min="2827" max="2828" width="13" style="15" bestFit="1" customWidth="1"/>
    <col min="2829" max="2829" width="8.83203125" style="15" bestFit="1" customWidth="1"/>
    <col min="2830" max="2830" width="16" style="15" customWidth="1"/>
    <col min="2831" max="2831" width="11.33203125" style="15" customWidth="1"/>
    <col min="2832" max="2832" width="13" style="15" bestFit="1" customWidth="1"/>
    <col min="2833" max="2833" width="14.5" style="15" customWidth="1"/>
    <col min="2834" max="2834" width="13" style="15" bestFit="1" customWidth="1"/>
    <col min="2835" max="2835" width="16" style="15" customWidth="1"/>
    <col min="2836" max="2836" width="11" style="15" bestFit="1" customWidth="1"/>
    <col min="2837" max="2837" width="12.1640625" style="15" bestFit="1" customWidth="1"/>
    <col min="2838" max="2838" width="13.6640625" style="15" bestFit="1" customWidth="1"/>
    <col min="2839" max="3028" width="10.6640625" style="15"/>
    <col min="3029" max="3029" width="3.1640625" style="15" bestFit="1" customWidth="1"/>
    <col min="3030" max="3030" width="17" style="15" bestFit="1" customWidth="1"/>
    <col min="3031" max="3031" width="17.6640625" style="15" customWidth="1"/>
    <col min="3032" max="3032" width="9.83203125" style="15" customWidth="1"/>
    <col min="3033" max="3033" width="10.83203125" style="15" customWidth="1"/>
    <col min="3034" max="3034" width="32.5" style="15" bestFit="1" customWidth="1"/>
    <col min="3035" max="3044" width="16" style="15" customWidth="1"/>
    <col min="3045" max="3045" width="14.1640625" style="15" bestFit="1" customWidth="1"/>
    <col min="3046" max="3046" width="13.5" style="15" bestFit="1" customWidth="1"/>
    <col min="3047" max="3047" width="15.5" style="15" bestFit="1" customWidth="1"/>
    <col min="3048" max="3048" width="13.5" style="15" bestFit="1" customWidth="1"/>
    <col min="3049" max="3049" width="14.6640625" style="15" customWidth="1"/>
    <col min="3050" max="3059" width="16" style="15" customWidth="1"/>
    <col min="3060" max="3060" width="13.83203125" style="15" customWidth="1"/>
    <col min="3061" max="3061" width="13.5" style="15" customWidth="1"/>
    <col min="3062" max="3062" width="12.6640625" style="15" customWidth="1"/>
    <col min="3063" max="3063" width="15.6640625" style="15" bestFit="1" customWidth="1"/>
    <col min="3064" max="3064" width="14.1640625" style="15" customWidth="1"/>
    <col min="3065" max="3065" width="15.83203125" style="15" bestFit="1" customWidth="1"/>
    <col min="3066" max="3066" width="13.83203125" style="15" bestFit="1" customWidth="1"/>
    <col min="3067" max="3067" width="12.83203125" style="15" customWidth="1"/>
    <col min="3068" max="3068" width="16" style="15" customWidth="1"/>
    <col min="3069" max="3069" width="11.5" style="15" bestFit="1" customWidth="1"/>
    <col min="3070" max="3070" width="14.83203125" style="15" bestFit="1" customWidth="1"/>
    <col min="3071" max="3071" width="13.83203125" style="15" bestFit="1" customWidth="1"/>
    <col min="3072" max="3072" width="13.83203125" style="15" customWidth="1"/>
    <col min="3073" max="3073" width="13.83203125" style="15" bestFit="1" customWidth="1"/>
    <col min="3074" max="3074" width="16" style="15" customWidth="1"/>
    <col min="3075" max="3075" width="13" style="15" customWidth="1"/>
    <col min="3076" max="3076" width="13.5" style="15" bestFit="1" customWidth="1"/>
    <col min="3077" max="3077" width="10.6640625" style="15" bestFit="1" customWidth="1"/>
    <col min="3078" max="3078" width="12" style="15" bestFit="1" customWidth="1"/>
    <col min="3079" max="3079" width="14.6640625" style="15" bestFit="1" customWidth="1"/>
    <col min="3080" max="3080" width="15.33203125" style="15" customWidth="1"/>
    <col min="3081" max="3081" width="12.33203125" style="15" customWidth="1"/>
    <col min="3082" max="3082" width="8" style="15" bestFit="1" customWidth="1"/>
    <col min="3083" max="3084" width="13" style="15" bestFit="1" customWidth="1"/>
    <col min="3085" max="3085" width="8.83203125" style="15" bestFit="1" customWidth="1"/>
    <col min="3086" max="3086" width="16" style="15" customWidth="1"/>
    <col min="3087" max="3087" width="11.33203125" style="15" customWidth="1"/>
    <col min="3088" max="3088" width="13" style="15" bestFit="1" customWidth="1"/>
    <col min="3089" max="3089" width="14.5" style="15" customWidth="1"/>
    <col min="3090" max="3090" width="13" style="15" bestFit="1" customWidth="1"/>
    <col min="3091" max="3091" width="16" style="15" customWidth="1"/>
    <col min="3092" max="3092" width="11" style="15" bestFit="1" customWidth="1"/>
    <col min="3093" max="3093" width="12.1640625" style="15" bestFit="1" customWidth="1"/>
    <col min="3094" max="3094" width="13.6640625" style="15" bestFit="1" customWidth="1"/>
    <col min="3095" max="3284" width="10.6640625" style="15"/>
    <col min="3285" max="3285" width="3.1640625" style="15" bestFit="1" customWidth="1"/>
    <col min="3286" max="3286" width="17" style="15" bestFit="1" customWidth="1"/>
    <col min="3287" max="3287" width="17.6640625" style="15" customWidth="1"/>
    <col min="3288" max="3288" width="9.83203125" style="15" customWidth="1"/>
    <col min="3289" max="3289" width="10.83203125" style="15" customWidth="1"/>
    <col min="3290" max="3290" width="32.5" style="15" bestFit="1" customWidth="1"/>
    <col min="3291" max="3300" width="16" style="15" customWidth="1"/>
    <col min="3301" max="3301" width="14.1640625" style="15" bestFit="1" customWidth="1"/>
    <col min="3302" max="3302" width="13.5" style="15" bestFit="1" customWidth="1"/>
    <col min="3303" max="3303" width="15.5" style="15" bestFit="1" customWidth="1"/>
    <col min="3304" max="3304" width="13.5" style="15" bestFit="1" customWidth="1"/>
    <col min="3305" max="3305" width="14.6640625" style="15" customWidth="1"/>
    <col min="3306" max="3315" width="16" style="15" customWidth="1"/>
    <col min="3316" max="3316" width="13.83203125" style="15" customWidth="1"/>
    <col min="3317" max="3317" width="13.5" style="15" customWidth="1"/>
    <col min="3318" max="3318" width="12.6640625" style="15" customWidth="1"/>
    <col min="3319" max="3319" width="15.6640625" style="15" bestFit="1" customWidth="1"/>
    <col min="3320" max="3320" width="14.1640625" style="15" customWidth="1"/>
    <col min="3321" max="3321" width="15.83203125" style="15" bestFit="1" customWidth="1"/>
    <col min="3322" max="3322" width="13.83203125" style="15" bestFit="1" customWidth="1"/>
    <col min="3323" max="3323" width="12.83203125" style="15" customWidth="1"/>
    <col min="3324" max="3324" width="16" style="15" customWidth="1"/>
    <col min="3325" max="3325" width="11.5" style="15" bestFit="1" customWidth="1"/>
    <col min="3326" max="3326" width="14.83203125" style="15" bestFit="1" customWidth="1"/>
    <col min="3327" max="3327" width="13.83203125" style="15" bestFit="1" customWidth="1"/>
    <col min="3328" max="3328" width="13.83203125" style="15" customWidth="1"/>
    <col min="3329" max="3329" width="13.83203125" style="15" bestFit="1" customWidth="1"/>
    <col min="3330" max="3330" width="16" style="15" customWidth="1"/>
    <col min="3331" max="3331" width="13" style="15" customWidth="1"/>
    <col min="3332" max="3332" width="13.5" style="15" bestFit="1" customWidth="1"/>
    <col min="3333" max="3333" width="10.6640625" style="15" bestFit="1" customWidth="1"/>
    <col min="3334" max="3334" width="12" style="15" bestFit="1" customWidth="1"/>
    <col min="3335" max="3335" width="14.6640625" style="15" bestFit="1" customWidth="1"/>
    <col min="3336" max="3336" width="15.33203125" style="15" customWidth="1"/>
    <col min="3337" max="3337" width="12.33203125" style="15" customWidth="1"/>
    <col min="3338" max="3338" width="8" style="15" bestFit="1" customWidth="1"/>
    <col min="3339" max="3340" width="13" style="15" bestFit="1" customWidth="1"/>
    <col min="3341" max="3341" width="8.83203125" style="15" bestFit="1" customWidth="1"/>
    <col min="3342" max="3342" width="16" style="15" customWidth="1"/>
    <col min="3343" max="3343" width="11.33203125" style="15" customWidth="1"/>
    <col min="3344" max="3344" width="13" style="15" bestFit="1" customWidth="1"/>
    <col min="3345" max="3345" width="14.5" style="15" customWidth="1"/>
    <col min="3346" max="3346" width="13" style="15" bestFit="1" customWidth="1"/>
    <col min="3347" max="3347" width="16" style="15" customWidth="1"/>
    <col min="3348" max="3348" width="11" style="15" bestFit="1" customWidth="1"/>
    <col min="3349" max="3349" width="12.1640625" style="15" bestFit="1" customWidth="1"/>
    <col min="3350" max="3350" width="13.6640625" style="15" bestFit="1" customWidth="1"/>
    <col min="3351" max="3540" width="10.6640625" style="15"/>
    <col min="3541" max="3541" width="3.1640625" style="15" bestFit="1" customWidth="1"/>
    <col min="3542" max="3542" width="17" style="15" bestFit="1" customWidth="1"/>
    <col min="3543" max="3543" width="17.6640625" style="15" customWidth="1"/>
    <col min="3544" max="3544" width="9.83203125" style="15" customWidth="1"/>
    <col min="3545" max="3545" width="10.83203125" style="15" customWidth="1"/>
    <col min="3546" max="3546" width="32.5" style="15" bestFit="1" customWidth="1"/>
    <col min="3547" max="3556" width="16" style="15" customWidth="1"/>
    <col min="3557" max="3557" width="14.1640625" style="15" bestFit="1" customWidth="1"/>
    <col min="3558" max="3558" width="13.5" style="15" bestFit="1" customWidth="1"/>
    <col min="3559" max="3559" width="15.5" style="15" bestFit="1" customWidth="1"/>
    <col min="3560" max="3560" width="13.5" style="15" bestFit="1" customWidth="1"/>
    <col min="3561" max="3561" width="14.6640625" style="15" customWidth="1"/>
    <col min="3562" max="3571" width="16" style="15" customWidth="1"/>
    <col min="3572" max="3572" width="13.83203125" style="15" customWidth="1"/>
    <col min="3573" max="3573" width="13.5" style="15" customWidth="1"/>
    <col min="3574" max="3574" width="12.6640625" style="15" customWidth="1"/>
    <col min="3575" max="3575" width="15.6640625" style="15" bestFit="1" customWidth="1"/>
    <col min="3576" max="3576" width="14.1640625" style="15" customWidth="1"/>
    <col min="3577" max="3577" width="15.83203125" style="15" bestFit="1" customWidth="1"/>
    <col min="3578" max="3578" width="13.83203125" style="15" bestFit="1" customWidth="1"/>
    <col min="3579" max="3579" width="12.83203125" style="15" customWidth="1"/>
    <col min="3580" max="3580" width="16" style="15" customWidth="1"/>
    <col min="3581" max="3581" width="11.5" style="15" bestFit="1" customWidth="1"/>
    <col min="3582" max="3582" width="14.83203125" style="15" bestFit="1" customWidth="1"/>
    <col min="3583" max="3583" width="13.83203125" style="15" bestFit="1" customWidth="1"/>
    <col min="3584" max="3584" width="13.83203125" style="15" customWidth="1"/>
    <col min="3585" max="3585" width="13.83203125" style="15" bestFit="1" customWidth="1"/>
    <col min="3586" max="3586" width="16" style="15" customWidth="1"/>
    <col min="3587" max="3587" width="13" style="15" customWidth="1"/>
    <col min="3588" max="3588" width="13.5" style="15" bestFit="1" customWidth="1"/>
    <col min="3589" max="3589" width="10.6640625" style="15" bestFit="1" customWidth="1"/>
    <col min="3590" max="3590" width="12" style="15" bestFit="1" customWidth="1"/>
    <col min="3591" max="3591" width="14.6640625" style="15" bestFit="1" customWidth="1"/>
    <col min="3592" max="3592" width="15.33203125" style="15" customWidth="1"/>
    <col min="3593" max="3593" width="12.33203125" style="15" customWidth="1"/>
    <col min="3594" max="3594" width="8" style="15" bestFit="1" customWidth="1"/>
    <col min="3595" max="3596" width="13" style="15" bestFit="1" customWidth="1"/>
    <col min="3597" max="3597" width="8.83203125" style="15" bestFit="1" customWidth="1"/>
    <col min="3598" max="3598" width="16" style="15" customWidth="1"/>
    <col min="3599" max="3599" width="11.33203125" style="15" customWidth="1"/>
    <col min="3600" max="3600" width="13" style="15" bestFit="1" customWidth="1"/>
    <col min="3601" max="3601" width="14.5" style="15" customWidth="1"/>
    <col min="3602" max="3602" width="13" style="15" bestFit="1" customWidth="1"/>
    <col min="3603" max="3603" width="16" style="15" customWidth="1"/>
    <col min="3604" max="3604" width="11" style="15" bestFit="1" customWidth="1"/>
    <col min="3605" max="3605" width="12.1640625" style="15" bestFit="1" customWidth="1"/>
    <col min="3606" max="3606" width="13.6640625" style="15" bestFit="1" customWidth="1"/>
    <col min="3607" max="3796" width="10.6640625" style="15"/>
    <col min="3797" max="3797" width="3.1640625" style="15" bestFit="1" customWidth="1"/>
    <col min="3798" max="3798" width="17" style="15" bestFit="1" customWidth="1"/>
    <col min="3799" max="3799" width="17.6640625" style="15" customWidth="1"/>
    <col min="3800" max="3800" width="9.83203125" style="15" customWidth="1"/>
    <col min="3801" max="3801" width="10.83203125" style="15" customWidth="1"/>
    <col min="3802" max="3802" width="32.5" style="15" bestFit="1" customWidth="1"/>
    <col min="3803" max="3812" width="16" style="15" customWidth="1"/>
    <col min="3813" max="3813" width="14.1640625" style="15" bestFit="1" customWidth="1"/>
    <col min="3814" max="3814" width="13.5" style="15" bestFit="1" customWidth="1"/>
    <col min="3815" max="3815" width="15.5" style="15" bestFit="1" customWidth="1"/>
    <col min="3816" max="3816" width="13.5" style="15" bestFit="1" customWidth="1"/>
    <col min="3817" max="3817" width="14.6640625" style="15" customWidth="1"/>
    <col min="3818" max="3827" width="16" style="15" customWidth="1"/>
    <col min="3828" max="3828" width="13.83203125" style="15" customWidth="1"/>
    <col min="3829" max="3829" width="13.5" style="15" customWidth="1"/>
    <col min="3830" max="3830" width="12.6640625" style="15" customWidth="1"/>
    <col min="3831" max="3831" width="15.6640625" style="15" bestFit="1" customWidth="1"/>
    <col min="3832" max="3832" width="14.1640625" style="15" customWidth="1"/>
    <col min="3833" max="3833" width="15.83203125" style="15" bestFit="1" customWidth="1"/>
    <col min="3834" max="3834" width="13.83203125" style="15" bestFit="1" customWidth="1"/>
    <col min="3835" max="3835" width="12.83203125" style="15" customWidth="1"/>
    <col min="3836" max="3836" width="16" style="15" customWidth="1"/>
    <col min="3837" max="3837" width="11.5" style="15" bestFit="1" customWidth="1"/>
    <col min="3838" max="3838" width="14.83203125" style="15" bestFit="1" customWidth="1"/>
    <col min="3839" max="3839" width="13.83203125" style="15" bestFit="1" customWidth="1"/>
    <col min="3840" max="3840" width="13.83203125" style="15" customWidth="1"/>
    <col min="3841" max="3841" width="13.83203125" style="15" bestFit="1" customWidth="1"/>
    <col min="3842" max="3842" width="16" style="15" customWidth="1"/>
    <col min="3843" max="3843" width="13" style="15" customWidth="1"/>
    <col min="3844" max="3844" width="13.5" style="15" bestFit="1" customWidth="1"/>
    <col min="3845" max="3845" width="10.6640625" style="15" bestFit="1" customWidth="1"/>
    <col min="3846" max="3846" width="12" style="15" bestFit="1" customWidth="1"/>
    <col min="3847" max="3847" width="14.6640625" style="15" bestFit="1" customWidth="1"/>
    <col min="3848" max="3848" width="15.33203125" style="15" customWidth="1"/>
    <col min="3849" max="3849" width="12.33203125" style="15" customWidth="1"/>
    <col min="3850" max="3850" width="8" style="15" bestFit="1" customWidth="1"/>
    <col min="3851" max="3852" width="13" style="15" bestFit="1" customWidth="1"/>
    <col min="3853" max="3853" width="8.83203125" style="15" bestFit="1" customWidth="1"/>
    <col min="3854" max="3854" width="16" style="15" customWidth="1"/>
    <col min="3855" max="3855" width="11.33203125" style="15" customWidth="1"/>
    <col min="3856" max="3856" width="13" style="15" bestFit="1" customWidth="1"/>
    <col min="3857" max="3857" width="14.5" style="15" customWidth="1"/>
    <col min="3858" max="3858" width="13" style="15" bestFit="1" customWidth="1"/>
    <col min="3859" max="3859" width="16" style="15" customWidth="1"/>
    <col min="3860" max="3860" width="11" style="15" bestFit="1" customWidth="1"/>
    <col min="3861" max="3861" width="12.1640625" style="15" bestFit="1" customWidth="1"/>
    <col min="3862" max="3862" width="13.6640625" style="15" bestFit="1" customWidth="1"/>
    <col min="3863" max="4052" width="10.6640625" style="15"/>
    <col min="4053" max="4053" width="3.1640625" style="15" bestFit="1" customWidth="1"/>
    <col min="4054" max="4054" width="17" style="15" bestFit="1" customWidth="1"/>
    <col min="4055" max="4055" width="17.6640625" style="15" customWidth="1"/>
    <col min="4056" max="4056" width="9.83203125" style="15" customWidth="1"/>
    <col min="4057" max="4057" width="10.83203125" style="15" customWidth="1"/>
    <col min="4058" max="4058" width="32.5" style="15" bestFit="1" customWidth="1"/>
    <col min="4059" max="4068" width="16" style="15" customWidth="1"/>
    <col min="4069" max="4069" width="14.1640625" style="15" bestFit="1" customWidth="1"/>
    <col min="4070" max="4070" width="13.5" style="15" bestFit="1" customWidth="1"/>
    <col min="4071" max="4071" width="15.5" style="15" bestFit="1" customWidth="1"/>
    <col min="4072" max="4072" width="13.5" style="15" bestFit="1" customWidth="1"/>
    <col min="4073" max="4073" width="14.6640625" style="15" customWidth="1"/>
    <col min="4074" max="4083" width="16" style="15" customWidth="1"/>
    <col min="4084" max="4084" width="13.83203125" style="15" customWidth="1"/>
    <col min="4085" max="4085" width="13.5" style="15" customWidth="1"/>
    <col min="4086" max="4086" width="12.6640625" style="15" customWidth="1"/>
    <col min="4087" max="4087" width="15.6640625" style="15" bestFit="1" customWidth="1"/>
    <col min="4088" max="4088" width="14.1640625" style="15" customWidth="1"/>
    <col min="4089" max="4089" width="15.83203125" style="15" bestFit="1" customWidth="1"/>
    <col min="4090" max="4090" width="13.83203125" style="15" bestFit="1" customWidth="1"/>
    <col min="4091" max="4091" width="12.83203125" style="15" customWidth="1"/>
    <col min="4092" max="4092" width="16" style="15" customWidth="1"/>
    <col min="4093" max="4093" width="11.5" style="15" bestFit="1" customWidth="1"/>
    <col min="4094" max="4094" width="14.83203125" style="15" bestFit="1" customWidth="1"/>
    <col min="4095" max="4095" width="13.83203125" style="15" bestFit="1" customWidth="1"/>
    <col min="4096" max="4096" width="13.83203125" style="15" customWidth="1"/>
    <col min="4097" max="4097" width="13.83203125" style="15" bestFit="1" customWidth="1"/>
    <col min="4098" max="4098" width="16" style="15" customWidth="1"/>
    <col min="4099" max="4099" width="13" style="15" customWidth="1"/>
    <col min="4100" max="4100" width="13.5" style="15" bestFit="1" customWidth="1"/>
    <col min="4101" max="4101" width="10.6640625" style="15" bestFit="1" customWidth="1"/>
    <col min="4102" max="4102" width="12" style="15" bestFit="1" customWidth="1"/>
    <col min="4103" max="4103" width="14.6640625" style="15" bestFit="1" customWidth="1"/>
    <col min="4104" max="4104" width="15.33203125" style="15" customWidth="1"/>
    <col min="4105" max="4105" width="12.33203125" style="15" customWidth="1"/>
    <col min="4106" max="4106" width="8" style="15" bestFit="1" customWidth="1"/>
    <col min="4107" max="4108" width="13" style="15" bestFit="1" customWidth="1"/>
    <col min="4109" max="4109" width="8.83203125" style="15" bestFit="1" customWidth="1"/>
    <col min="4110" max="4110" width="16" style="15" customWidth="1"/>
    <col min="4111" max="4111" width="11.33203125" style="15" customWidth="1"/>
    <col min="4112" max="4112" width="13" style="15" bestFit="1" customWidth="1"/>
    <col min="4113" max="4113" width="14.5" style="15" customWidth="1"/>
    <col min="4114" max="4114" width="13" style="15" bestFit="1" customWidth="1"/>
    <col min="4115" max="4115" width="16" style="15" customWidth="1"/>
    <col min="4116" max="4116" width="11" style="15" bestFit="1" customWidth="1"/>
    <col min="4117" max="4117" width="12.1640625" style="15" bestFit="1" customWidth="1"/>
    <col min="4118" max="4118" width="13.6640625" style="15" bestFit="1" customWidth="1"/>
    <col min="4119" max="4308" width="10.6640625" style="15"/>
    <col min="4309" max="4309" width="3.1640625" style="15" bestFit="1" customWidth="1"/>
    <col min="4310" max="4310" width="17" style="15" bestFit="1" customWidth="1"/>
    <col min="4311" max="4311" width="17.6640625" style="15" customWidth="1"/>
    <col min="4312" max="4312" width="9.83203125" style="15" customWidth="1"/>
    <col min="4313" max="4313" width="10.83203125" style="15" customWidth="1"/>
    <col min="4314" max="4314" width="32.5" style="15" bestFit="1" customWidth="1"/>
    <col min="4315" max="4324" width="16" style="15" customWidth="1"/>
    <col min="4325" max="4325" width="14.1640625" style="15" bestFit="1" customWidth="1"/>
    <col min="4326" max="4326" width="13.5" style="15" bestFit="1" customWidth="1"/>
    <col min="4327" max="4327" width="15.5" style="15" bestFit="1" customWidth="1"/>
    <col min="4328" max="4328" width="13.5" style="15" bestFit="1" customWidth="1"/>
    <col min="4329" max="4329" width="14.6640625" style="15" customWidth="1"/>
    <col min="4330" max="4339" width="16" style="15" customWidth="1"/>
    <col min="4340" max="4340" width="13.83203125" style="15" customWidth="1"/>
    <col min="4341" max="4341" width="13.5" style="15" customWidth="1"/>
    <col min="4342" max="4342" width="12.6640625" style="15" customWidth="1"/>
    <col min="4343" max="4343" width="15.6640625" style="15" bestFit="1" customWidth="1"/>
    <col min="4344" max="4344" width="14.1640625" style="15" customWidth="1"/>
    <col min="4345" max="4345" width="15.83203125" style="15" bestFit="1" customWidth="1"/>
    <col min="4346" max="4346" width="13.83203125" style="15" bestFit="1" customWidth="1"/>
    <col min="4347" max="4347" width="12.83203125" style="15" customWidth="1"/>
    <col min="4348" max="4348" width="16" style="15" customWidth="1"/>
    <col min="4349" max="4349" width="11.5" style="15" bestFit="1" customWidth="1"/>
    <col min="4350" max="4350" width="14.83203125" style="15" bestFit="1" customWidth="1"/>
    <col min="4351" max="4351" width="13.83203125" style="15" bestFit="1" customWidth="1"/>
    <col min="4352" max="4352" width="13.83203125" style="15" customWidth="1"/>
    <col min="4353" max="4353" width="13.83203125" style="15" bestFit="1" customWidth="1"/>
    <col min="4354" max="4354" width="16" style="15" customWidth="1"/>
    <col min="4355" max="4355" width="13" style="15" customWidth="1"/>
    <col min="4356" max="4356" width="13.5" style="15" bestFit="1" customWidth="1"/>
    <col min="4357" max="4357" width="10.6640625" style="15" bestFit="1" customWidth="1"/>
    <col min="4358" max="4358" width="12" style="15" bestFit="1" customWidth="1"/>
    <col min="4359" max="4359" width="14.6640625" style="15" bestFit="1" customWidth="1"/>
    <col min="4360" max="4360" width="15.33203125" style="15" customWidth="1"/>
    <col min="4361" max="4361" width="12.33203125" style="15" customWidth="1"/>
    <col min="4362" max="4362" width="8" style="15" bestFit="1" customWidth="1"/>
    <col min="4363" max="4364" width="13" style="15" bestFit="1" customWidth="1"/>
    <col min="4365" max="4365" width="8.83203125" style="15" bestFit="1" customWidth="1"/>
    <col min="4366" max="4366" width="16" style="15" customWidth="1"/>
    <col min="4367" max="4367" width="11.33203125" style="15" customWidth="1"/>
    <col min="4368" max="4368" width="13" style="15" bestFit="1" customWidth="1"/>
    <col min="4369" max="4369" width="14.5" style="15" customWidth="1"/>
    <col min="4370" max="4370" width="13" style="15" bestFit="1" customWidth="1"/>
    <col min="4371" max="4371" width="16" style="15" customWidth="1"/>
    <col min="4372" max="4372" width="11" style="15" bestFit="1" customWidth="1"/>
    <col min="4373" max="4373" width="12.1640625" style="15" bestFit="1" customWidth="1"/>
    <col min="4374" max="4374" width="13.6640625" style="15" bestFit="1" customWidth="1"/>
    <col min="4375" max="4564" width="10.6640625" style="15"/>
    <col min="4565" max="4565" width="3.1640625" style="15" bestFit="1" customWidth="1"/>
    <col min="4566" max="4566" width="17" style="15" bestFit="1" customWidth="1"/>
    <col min="4567" max="4567" width="17.6640625" style="15" customWidth="1"/>
    <col min="4568" max="4568" width="9.83203125" style="15" customWidth="1"/>
    <col min="4569" max="4569" width="10.83203125" style="15" customWidth="1"/>
    <col min="4570" max="4570" width="32.5" style="15" bestFit="1" customWidth="1"/>
    <col min="4571" max="4580" width="16" style="15" customWidth="1"/>
    <col min="4581" max="4581" width="14.1640625" style="15" bestFit="1" customWidth="1"/>
    <col min="4582" max="4582" width="13.5" style="15" bestFit="1" customWidth="1"/>
    <col min="4583" max="4583" width="15.5" style="15" bestFit="1" customWidth="1"/>
    <col min="4584" max="4584" width="13.5" style="15" bestFit="1" customWidth="1"/>
    <col min="4585" max="4585" width="14.6640625" style="15" customWidth="1"/>
    <col min="4586" max="4595" width="16" style="15" customWidth="1"/>
    <col min="4596" max="4596" width="13.83203125" style="15" customWidth="1"/>
    <col min="4597" max="4597" width="13.5" style="15" customWidth="1"/>
    <col min="4598" max="4598" width="12.6640625" style="15" customWidth="1"/>
    <col min="4599" max="4599" width="15.6640625" style="15" bestFit="1" customWidth="1"/>
    <col min="4600" max="4600" width="14.1640625" style="15" customWidth="1"/>
    <col min="4601" max="4601" width="15.83203125" style="15" bestFit="1" customWidth="1"/>
    <col min="4602" max="4602" width="13.83203125" style="15" bestFit="1" customWidth="1"/>
    <col min="4603" max="4603" width="12.83203125" style="15" customWidth="1"/>
    <col min="4604" max="4604" width="16" style="15" customWidth="1"/>
    <col min="4605" max="4605" width="11.5" style="15" bestFit="1" customWidth="1"/>
    <col min="4606" max="4606" width="14.83203125" style="15" bestFit="1" customWidth="1"/>
    <col min="4607" max="4607" width="13.83203125" style="15" bestFit="1" customWidth="1"/>
    <col min="4608" max="4608" width="13.83203125" style="15" customWidth="1"/>
    <col min="4609" max="4609" width="13.83203125" style="15" bestFit="1" customWidth="1"/>
    <col min="4610" max="4610" width="16" style="15" customWidth="1"/>
    <col min="4611" max="4611" width="13" style="15" customWidth="1"/>
    <col min="4612" max="4612" width="13.5" style="15" bestFit="1" customWidth="1"/>
    <col min="4613" max="4613" width="10.6640625" style="15" bestFit="1" customWidth="1"/>
    <col min="4614" max="4614" width="12" style="15" bestFit="1" customWidth="1"/>
    <col min="4615" max="4615" width="14.6640625" style="15" bestFit="1" customWidth="1"/>
    <col min="4616" max="4616" width="15.33203125" style="15" customWidth="1"/>
    <col min="4617" max="4617" width="12.33203125" style="15" customWidth="1"/>
    <col min="4618" max="4618" width="8" style="15" bestFit="1" customWidth="1"/>
    <col min="4619" max="4620" width="13" style="15" bestFit="1" customWidth="1"/>
    <col min="4621" max="4621" width="8.83203125" style="15" bestFit="1" customWidth="1"/>
    <col min="4622" max="4622" width="16" style="15" customWidth="1"/>
    <col min="4623" max="4623" width="11.33203125" style="15" customWidth="1"/>
    <col min="4624" max="4624" width="13" style="15" bestFit="1" customWidth="1"/>
    <col min="4625" max="4625" width="14.5" style="15" customWidth="1"/>
    <col min="4626" max="4626" width="13" style="15" bestFit="1" customWidth="1"/>
    <col min="4627" max="4627" width="16" style="15" customWidth="1"/>
    <col min="4628" max="4628" width="11" style="15" bestFit="1" customWidth="1"/>
    <col min="4629" max="4629" width="12.1640625" style="15" bestFit="1" customWidth="1"/>
    <col min="4630" max="4630" width="13.6640625" style="15" bestFit="1" customWidth="1"/>
    <col min="4631" max="4820" width="10.6640625" style="15"/>
    <col min="4821" max="4821" width="3.1640625" style="15" bestFit="1" customWidth="1"/>
    <col min="4822" max="4822" width="17" style="15" bestFit="1" customWidth="1"/>
    <col min="4823" max="4823" width="17.6640625" style="15" customWidth="1"/>
    <col min="4824" max="4824" width="9.83203125" style="15" customWidth="1"/>
    <col min="4825" max="4825" width="10.83203125" style="15" customWidth="1"/>
    <col min="4826" max="4826" width="32.5" style="15" bestFit="1" customWidth="1"/>
    <col min="4827" max="4836" width="16" style="15" customWidth="1"/>
    <col min="4837" max="4837" width="14.1640625" style="15" bestFit="1" customWidth="1"/>
    <col min="4838" max="4838" width="13.5" style="15" bestFit="1" customWidth="1"/>
    <col min="4839" max="4839" width="15.5" style="15" bestFit="1" customWidth="1"/>
    <col min="4840" max="4840" width="13.5" style="15" bestFit="1" customWidth="1"/>
    <col min="4841" max="4841" width="14.6640625" style="15" customWidth="1"/>
    <col min="4842" max="4851" width="16" style="15" customWidth="1"/>
    <col min="4852" max="4852" width="13.83203125" style="15" customWidth="1"/>
    <col min="4853" max="4853" width="13.5" style="15" customWidth="1"/>
    <col min="4854" max="4854" width="12.6640625" style="15" customWidth="1"/>
    <col min="4855" max="4855" width="15.6640625" style="15" bestFit="1" customWidth="1"/>
    <col min="4856" max="4856" width="14.1640625" style="15" customWidth="1"/>
    <col min="4857" max="4857" width="15.83203125" style="15" bestFit="1" customWidth="1"/>
    <col min="4858" max="4858" width="13.83203125" style="15" bestFit="1" customWidth="1"/>
    <col min="4859" max="4859" width="12.83203125" style="15" customWidth="1"/>
    <col min="4860" max="4860" width="16" style="15" customWidth="1"/>
    <col min="4861" max="4861" width="11.5" style="15" bestFit="1" customWidth="1"/>
    <col min="4862" max="4862" width="14.83203125" style="15" bestFit="1" customWidth="1"/>
    <col min="4863" max="4863" width="13.83203125" style="15" bestFit="1" customWidth="1"/>
    <col min="4864" max="4864" width="13.83203125" style="15" customWidth="1"/>
    <col min="4865" max="4865" width="13.83203125" style="15" bestFit="1" customWidth="1"/>
    <col min="4866" max="4866" width="16" style="15" customWidth="1"/>
    <col min="4867" max="4867" width="13" style="15" customWidth="1"/>
    <col min="4868" max="4868" width="13.5" style="15" bestFit="1" customWidth="1"/>
    <col min="4869" max="4869" width="10.6640625" style="15" bestFit="1" customWidth="1"/>
    <col min="4870" max="4870" width="12" style="15" bestFit="1" customWidth="1"/>
    <col min="4871" max="4871" width="14.6640625" style="15" bestFit="1" customWidth="1"/>
    <col min="4872" max="4872" width="15.33203125" style="15" customWidth="1"/>
    <col min="4873" max="4873" width="12.33203125" style="15" customWidth="1"/>
    <col min="4874" max="4874" width="8" style="15" bestFit="1" customWidth="1"/>
    <col min="4875" max="4876" width="13" style="15" bestFit="1" customWidth="1"/>
    <col min="4877" max="4877" width="8.83203125" style="15" bestFit="1" customWidth="1"/>
    <col min="4878" max="4878" width="16" style="15" customWidth="1"/>
    <col min="4879" max="4879" width="11.33203125" style="15" customWidth="1"/>
    <col min="4880" max="4880" width="13" style="15" bestFit="1" customWidth="1"/>
    <col min="4881" max="4881" width="14.5" style="15" customWidth="1"/>
    <col min="4882" max="4882" width="13" style="15" bestFit="1" customWidth="1"/>
    <col min="4883" max="4883" width="16" style="15" customWidth="1"/>
    <col min="4884" max="4884" width="11" style="15" bestFit="1" customWidth="1"/>
    <col min="4885" max="4885" width="12.1640625" style="15" bestFit="1" customWidth="1"/>
    <col min="4886" max="4886" width="13.6640625" style="15" bestFit="1" customWidth="1"/>
    <col min="4887" max="5076" width="10.6640625" style="15"/>
    <col min="5077" max="5077" width="3.1640625" style="15" bestFit="1" customWidth="1"/>
    <col min="5078" max="5078" width="17" style="15" bestFit="1" customWidth="1"/>
    <col min="5079" max="5079" width="17.6640625" style="15" customWidth="1"/>
    <col min="5080" max="5080" width="9.83203125" style="15" customWidth="1"/>
    <col min="5081" max="5081" width="10.83203125" style="15" customWidth="1"/>
    <col min="5082" max="5082" width="32.5" style="15" bestFit="1" customWidth="1"/>
    <col min="5083" max="5092" width="16" style="15" customWidth="1"/>
    <col min="5093" max="5093" width="14.1640625" style="15" bestFit="1" customWidth="1"/>
    <col min="5094" max="5094" width="13.5" style="15" bestFit="1" customWidth="1"/>
    <col min="5095" max="5095" width="15.5" style="15" bestFit="1" customWidth="1"/>
    <col min="5096" max="5096" width="13.5" style="15" bestFit="1" customWidth="1"/>
    <col min="5097" max="5097" width="14.6640625" style="15" customWidth="1"/>
    <col min="5098" max="5107" width="16" style="15" customWidth="1"/>
    <col min="5108" max="5108" width="13.83203125" style="15" customWidth="1"/>
    <col min="5109" max="5109" width="13.5" style="15" customWidth="1"/>
    <col min="5110" max="5110" width="12.6640625" style="15" customWidth="1"/>
    <col min="5111" max="5111" width="15.6640625" style="15" bestFit="1" customWidth="1"/>
    <col min="5112" max="5112" width="14.1640625" style="15" customWidth="1"/>
    <col min="5113" max="5113" width="15.83203125" style="15" bestFit="1" customWidth="1"/>
    <col min="5114" max="5114" width="13.83203125" style="15" bestFit="1" customWidth="1"/>
    <col min="5115" max="5115" width="12.83203125" style="15" customWidth="1"/>
    <col min="5116" max="5116" width="16" style="15" customWidth="1"/>
    <col min="5117" max="5117" width="11.5" style="15" bestFit="1" customWidth="1"/>
    <col min="5118" max="5118" width="14.83203125" style="15" bestFit="1" customWidth="1"/>
    <col min="5119" max="5119" width="13.83203125" style="15" bestFit="1" customWidth="1"/>
    <col min="5120" max="5120" width="13.83203125" style="15" customWidth="1"/>
    <col min="5121" max="5121" width="13.83203125" style="15" bestFit="1" customWidth="1"/>
    <col min="5122" max="5122" width="16" style="15" customWidth="1"/>
    <col min="5123" max="5123" width="13" style="15" customWidth="1"/>
    <col min="5124" max="5124" width="13.5" style="15" bestFit="1" customWidth="1"/>
    <col min="5125" max="5125" width="10.6640625" style="15" bestFit="1" customWidth="1"/>
    <col min="5126" max="5126" width="12" style="15" bestFit="1" customWidth="1"/>
    <col min="5127" max="5127" width="14.6640625" style="15" bestFit="1" customWidth="1"/>
    <col min="5128" max="5128" width="15.33203125" style="15" customWidth="1"/>
    <col min="5129" max="5129" width="12.33203125" style="15" customWidth="1"/>
    <col min="5130" max="5130" width="8" style="15" bestFit="1" customWidth="1"/>
    <col min="5131" max="5132" width="13" style="15" bestFit="1" customWidth="1"/>
    <col min="5133" max="5133" width="8.83203125" style="15" bestFit="1" customWidth="1"/>
    <col min="5134" max="5134" width="16" style="15" customWidth="1"/>
    <col min="5135" max="5135" width="11.33203125" style="15" customWidth="1"/>
    <col min="5136" max="5136" width="13" style="15" bestFit="1" customWidth="1"/>
    <col min="5137" max="5137" width="14.5" style="15" customWidth="1"/>
    <col min="5138" max="5138" width="13" style="15" bestFit="1" customWidth="1"/>
    <col min="5139" max="5139" width="16" style="15" customWidth="1"/>
    <col min="5140" max="5140" width="11" style="15" bestFit="1" customWidth="1"/>
    <col min="5141" max="5141" width="12.1640625" style="15" bestFit="1" customWidth="1"/>
    <col min="5142" max="5142" width="13.6640625" style="15" bestFit="1" customWidth="1"/>
    <col min="5143" max="5332" width="10.6640625" style="15"/>
    <col min="5333" max="5333" width="3.1640625" style="15" bestFit="1" customWidth="1"/>
    <col min="5334" max="5334" width="17" style="15" bestFit="1" customWidth="1"/>
    <col min="5335" max="5335" width="17.6640625" style="15" customWidth="1"/>
    <col min="5336" max="5336" width="9.83203125" style="15" customWidth="1"/>
    <col min="5337" max="5337" width="10.83203125" style="15" customWidth="1"/>
    <col min="5338" max="5338" width="32.5" style="15" bestFit="1" customWidth="1"/>
    <col min="5339" max="5348" width="16" style="15" customWidth="1"/>
    <col min="5349" max="5349" width="14.1640625" style="15" bestFit="1" customWidth="1"/>
    <col min="5350" max="5350" width="13.5" style="15" bestFit="1" customWidth="1"/>
    <col min="5351" max="5351" width="15.5" style="15" bestFit="1" customWidth="1"/>
    <col min="5352" max="5352" width="13.5" style="15" bestFit="1" customWidth="1"/>
    <col min="5353" max="5353" width="14.6640625" style="15" customWidth="1"/>
    <col min="5354" max="5363" width="16" style="15" customWidth="1"/>
    <col min="5364" max="5364" width="13.83203125" style="15" customWidth="1"/>
    <col min="5365" max="5365" width="13.5" style="15" customWidth="1"/>
    <col min="5366" max="5366" width="12.6640625" style="15" customWidth="1"/>
    <col min="5367" max="5367" width="15.6640625" style="15" bestFit="1" customWidth="1"/>
    <col min="5368" max="5368" width="14.1640625" style="15" customWidth="1"/>
    <col min="5369" max="5369" width="15.83203125" style="15" bestFit="1" customWidth="1"/>
    <col min="5370" max="5370" width="13.83203125" style="15" bestFit="1" customWidth="1"/>
    <col min="5371" max="5371" width="12.83203125" style="15" customWidth="1"/>
    <col min="5372" max="5372" width="16" style="15" customWidth="1"/>
    <col min="5373" max="5373" width="11.5" style="15" bestFit="1" customWidth="1"/>
    <col min="5374" max="5374" width="14.83203125" style="15" bestFit="1" customWidth="1"/>
    <col min="5375" max="5375" width="13.83203125" style="15" bestFit="1" customWidth="1"/>
    <col min="5376" max="5376" width="13.83203125" style="15" customWidth="1"/>
    <col min="5377" max="5377" width="13.83203125" style="15" bestFit="1" customWidth="1"/>
    <col min="5378" max="5378" width="16" style="15" customWidth="1"/>
    <col min="5379" max="5379" width="13" style="15" customWidth="1"/>
    <col min="5380" max="5380" width="13.5" style="15" bestFit="1" customWidth="1"/>
    <col min="5381" max="5381" width="10.6640625" style="15" bestFit="1" customWidth="1"/>
    <col min="5382" max="5382" width="12" style="15" bestFit="1" customWidth="1"/>
    <col min="5383" max="5383" width="14.6640625" style="15" bestFit="1" customWidth="1"/>
    <col min="5384" max="5384" width="15.33203125" style="15" customWidth="1"/>
    <col min="5385" max="5385" width="12.33203125" style="15" customWidth="1"/>
    <col min="5386" max="5386" width="8" style="15" bestFit="1" customWidth="1"/>
    <col min="5387" max="5388" width="13" style="15" bestFit="1" customWidth="1"/>
    <col min="5389" max="5389" width="8.83203125" style="15" bestFit="1" customWidth="1"/>
    <col min="5390" max="5390" width="16" style="15" customWidth="1"/>
    <col min="5391" max="5391" width="11.33203125" style="15" customWidth="1"/>
    <col min="5392" max="5392" width="13" style="15" bestFit="1" customWidth="1"/>
    <col min="5393" max="5393" width="14.5" style="15" customWidth="1"/>
    <col min="5394" max="5394" width="13" style="15" bestFit="1" customWidth="1"/>
    <col min="5395" max="5395" width="16" style="15" customWidth="1"/>
    <col min="5396" max="5396" width="11" style="15" bestFit="1" customWidth="1"/>
    <col min="5397" max="5397" width="12.1640625" style="15" bestFit="1" customWidth="1"/>
    <col min="5398" max="5398" width="13.6640625" style="15" bestFit="1" customWidth="1"/>
    <col min="5399" max="5588" width="10.6640625" style="15"/>
    <col min="5589" max="5589" width="3.1640625" style="15" bestFit="1" customWidth="1"/>
    <col min="5590" max="5590" width="17" style="15" bestFit="1" customWidth="1"/>
    <col min="5591" max="5591" width="17.6640625" style="15" customWidth="1"/>
    <col min="5592" max="5592" width="9.83203125" style="15" customWidth="1"/>
    <col min="5593" max="5593" width="10.83203125" style="15" customWidth="1"/>
    <col min="5594" max="5594" width="32.5" style="15" bestFit="1" customWidth="1"/>
    <col min="5595" max="5604" width="16" style="15" customWidth="1"/>
    <col min="5605" max="5605" width="14.1640625" style="15" bestFit="1" customWidth="1"/>
    <col min="5606" max="5606" width="13.5" style="15" bestFit="1" customWidth="1"/>
    <col min="5607" max="5607" width="15.5" style="15" bestFit="1" customWidth="1"/>
    <col min="5608" max="5608" width="13.5" style="15" bestFit="1" customWidth="1"/>
    <col min="5609" max="5609" width="14.6640625" style="15" customWidth="1"/>
    <col min="5610" max="5619" width="16" style="15" customWidth="1"/>
    <col min="5620" max="5620" width="13.83203125" style="15" customWidth="1"/>
    <col min="5621" max="5621" width="13.5" style="15" customWidth="1"/>
    <col min="5622" max="5622" width="12.6640625" style="15" customWidth="1"/>
    <col min="5623" max="5623" width="15.6640625" style="15" bestFit="1" customWidth="1"/>
    <col min="5624" max="5624" width="14.1640625" style="15" customWidth="1"/>
    <col min="5625" max="5625" width="15.83203125" style="15" bestFit="1" customWidth="1"/>
    <col min="5626" max="5626" width="13.83203125" style="15" bestFit="1" customWidth="1"/>
    <col min="5627" max="5627" width="12.83203125" style="15" customWidth="1"/>
    <col min="5628" max="5628" width="16" style="15" customWidth="1"/>
    <col min="5629" max="5629" width="11.5" style="15" bestFit="1" customWidth="1"/>
    <col min="5630" max="5630" width="14.83203125" style="15" bestFit="1" customWidth="1"/>
    <col min="5631" max="5631" width="13.83203125" style="15" bestFit="1" customWidth="1"/>
    <col min="5632" max="5632" width="13.83203125" style="15" customWidth="1"/>
    <col min="5633" max="5633" width="13.83203125" style="15" bestFit="1" customWidth="1"/>
    <col min="5634" max="5634" width="16" style="15" customWidth="1"/>
    <col min="5635" max="5635" width="13" style="15" customWidth="1"/>
    <col min="5636" max="5636" width="13.5" style="15" bestFit="1" customWidth="1"/>
    <col min="5637" max="5637" width="10.6640625" style="15" bestFit="1" customWidth="1"/>
    <col min="5638" max="5638" width="12" style="15" bestFit="1" customWidth="1"/>
    <col min="5639" max="5639" width="14.6640625" style="15" bestFit="1" customWidth="1"/>
    <col min="5640" max="5640" width="15.33203125" style="15" customWidth="1"/>
    <col min="5641" max="5641" width="12.33203125" style="15" customWidth="1"/>
    <col min="5642" max="5642" width="8" style="15" bestFit="1" customWidth="1"/>
    <col min="5643" max="5644" width="13" style="15" bestFit="1" customWidth="1"/>
    <col min="5645" max="5645" width="8.83203125" style="15" bestFit="1" customWidth="1"/>
    <col min="5646" max="5646" width="16" style="15" customWidth="1"/>
    <col min="5647" max="5647" width="11.33203125" style="15" customWidth="1"/>
    <col min="5648" max="5648" width="13" style="15" bestFit="1" customWidth="1"/>
    <col min="5649" max="5649" width="14.5" style="15" customWidth="1"/>
    <col min="5650" max="5650" width="13" style="15" bestFit="1" customWidth="1"/>
    <col min="5651" max="5651" width="16" style="15" customWidth="1"/>
    <col min="5652" max="5652" width="11" style="15" bestFit="1" customWidth="1"/>
    <col min="5653" max="5653" width="12.1640625" style="15" bestFit="1" customWidth="1"/>
    <col min="5654" max="5654" width="13.6640625" style="15" bestFit="1" customWidth="1"/>
    <col min="5655" max="5844" width="10.6640625" style="15"/>
    <col min="5845" max="5845" width="3.1640625" style="15" bestFit="1" customWidth="1"/>
    <col min="5846" max="5846" width="17" style="15" bestFit="1" customWidth="1"/>
    <col min="5847" max="5847" width="17.6640625" style="15" customWidth="1"/>
    <col min="5848" max="5848" width="9.83203125" style="15" customWidth="1"/>
    <col min="5849" max="5849" width="10.83203125" style="15" customWidth="1"/>
    <col min="5850" max="5850" width="32.5" style="15" bestFit="1" customWidth="1"/>
    <col min="5851" max="5860" width="16" style="15" customWidth="1"/>
    <col min="5861" max="5861" width="14.1640625" style="15" bestFit="1" customWidth="1"/>
    <col min="5862" max="5862" width="13.5" style="15" bestFit="1" customWidth="1"/>
    <col min="5863" max="5863" width="15.5" style="15" bestFit="1" customWidth="1"/>
    <col min="5864" max="5864" width="13.5" style="15" bestFit="1" customWidth="1"/>
    <col min="5865" max="5865" width="14.6640625" style="15" customWidth="1"/>
    <col min="5866" max="5875" width="16" style="15" customWidth="1"/>
    <col min="5876" max="5876" width="13.83203125" style="15" customWidth="1"/>
    <col min="5877" max="5877" width="13.5" style="15" customWidth="1"/>
    <col min="5878" max="5878" width="12.6640625" style="15" customWidth="1"/>
    <col min="5879" max="5879" width="15.6640625" style="15" bestFit="1" customWidth="1"/>
    <col min="5880" max="5880" width="14.1640625" style="15" customWidth="1"/>
    <col min="5881" max="5881" width="15.83203125" style="15" bestFit="1" customWidth="1"/>
    <col min="5882" max="5882" width="13.83203125" style="15" bestFit="1" customWidth="1"/>
    <col min="5883" max="5883" width="12.83203125" style="15" customWidth="1"/>
    <col min="5884" max="5884" width="16" style="15" customWidth="1"/>
    <col min="5885" max="5885" width="11.5" style="15" bestFit="1" customWidth="1"/>
    <col min="5886" max="5886" width="14.83203125" style="15" bestFit="1" customWidth="1"/>
    <col min="5887" max="5887" width="13.83203125" style="15" bestFit="1" customWidth="1"/>
    <col min="5888" max="5888" width="13.83203125" style="15" customWidth="1"/>
    <col min="5889" max="5889" width="13.83203125" style="15" bestFit="1" customWidth="1"/>
    <col min="5890" max="5890" width="16" style="15" customWidth="1"/>
    <col min="5891" max="5891" width="13" style="15" customWidth="1"/>
    <col min="5892" max="5892" width="13.5" style="15" bestFit="1" customWidth="1"/>
    <col min="5893" max="5893" width="10.6640625" style="15" bestFit="1" customWidth="1"/>
    <col min="5894" max="5894" width="12" style="15" bestFit="1" customWidth="1"/>
    <col min="5895" max="5895" width="14.6640625" style="15" bestFit="1" customWidth="1"/>
    <col min="5896" max="5896" width="15.33203125" style="15" customWidth="1"/>
    <col min="5897" max="5897" width="12.33203125" style="15" customWidth="1"/>
    <col min="5898" max="5898" width="8" style="15" bestFit="1" customWidth="1"/>
    <col min="5899" max="5900" width="13" style="15" bestFit="1" customWidth="1"/>
    <col min="5901" max="5901" width="8.83203125" style="15" bestFit="1" customWidth="1"/>
    <col min="5902" max="5902" width="16" style="15" customWidth="1"/>
    <col min="5903" max="5903" width="11.33203125" style="15" customWidth="1"/>
    <col min="5904" max="5904" width="13" style="15" bestFit="1" customWidth="1"/>
    <col min="5905" max="5905" width="14.5" style="15" customWidth="1"/>
    <col min="5906" max="5906" width="13" style="15" bestFit="1" customWidth="1"/>
    <col min="5907" max="5907" width="16" style="15" customWidth="1"/>
    <col min="5908" max="5908" width="11" style="15" bestFit="1" customWidth="1"/>
    <col min="5909" max="5909" width="12.1640625" style="15" bestFit="1" customWidth="1"/>
    <col min="5910" max="5910" width="13.6640625" style="15" bestFit="1" customWidth="1"/>
    <col min="5911" max="6100" width="10.6640625" style="15"/>
    <col min="6101" max="6101" width="3.1640625" style="15" bestFit="1" customWidth="1"/>
    <col min="6102" max="6102" width="17" style="15" bestFit="1" customWidth="1"/>
    <col min="6103" max="6103" width="17.6640625" style="15" customWidth="1"/>
    <col min="6104" max="6104" width="9.83203125" style="15" customWidth="1"/>
    <col min="6105" max="6105" width="10.83203125" style="15" customWidth="1"/>
    <col min="6106" max="6106" width="32.5" style="15" bestFit="1" customWidth="1"/>
    <col min="6107" max="6116" width="16" style="15" customWidth="1"/>
    <col min="6117" max="6117" width="14.1640625" style="15" bestFit="1" customWidth="1"/>
    <col min="6118" max="6118" width="13.5" style="15" bestFit="1" customWidth="1"/>
    <col min="6119" max="6119" width="15.5" style="15" bestFit="1" customWidth="1"/>
    <col min="6120" max="6120" width="13.5" style="15" bestFit="1" customWidth="1"/>
    <col min="6121" max="6121" width="14.6640625" style="15" customWidth="1"/>
    <col min="6122" max="6131" width="16" style="15" customWidth="1"/>
    <col min="6132" max="6132" width="13.83203125" style="15" customWidth="1"/>
    <col min="6133" max="6133" width="13.5" style="15" customWidth="1"/>
    <col min="6134" max="6134" width="12.6640625" style="15" customWidth="1"/>
    <col min="6135" max="6135" width="15.6640625" style="15" bestFit="1" customWidth="1"/>
    <col min="6136" max="6136" width="14.1640625" style="15" customWidth="1"/>
    <col min="6137" max="6137" width="15.83203125" style="15" bestFit="1" customWidth="1"/>
    <col min="6138" max="6138" width="13.83203125" style="15" bestFit="1" customWidth="1"/>
    <col min="6139" max="6139" width="12.83203125" style="15" customWidth="1"/>
    <col min="6140" max="6140" width="16" style="15" customWidth="1"/>
    <col min="6141" max="6141" width="11.5" style="15" bestFit="1" customWidth="1"/>
    <col min="6142" max="6142" width="14.83203125" style="15" bestFit="1" customWidth="1"/>
    <col min="6143" max="6143" width="13.83203125" style="15" bestFit="1" customWidth="1"/>
    <col min="6144" max="6144" width="13.83203125" style="15" customWidth="1"/>
    <col min="6145" max="6145" width="13.83203125" style="15" bestFit="1" customWidth="1"/>
    <col min="6146" max="6146" width="16" style="15" customWidth="1"/>
    <col min="6147" max="6147" width="13" style="15" customWidth="1"/>
    <col min="6148" max="6148" width="13.5" style="15" bestFit="1" customWidth="1"/>
    <col min="6149" max="6149" width="10.6640625" style="15" bestFit="1" customWidth="1"/>
    <col min="6150" max="6150" width="12" style="15" bestFit="1" customWidth="1"/>
    <col min="6151" max="6151" width="14.6640625" style="15" bestFit="1" customWidth="1"/>
    <col min="6152" max="6152" width="15.33203125" style="15" customWidth="1"/>
    <col min="6153" max="6153" width="12.33203125" style="15" customWidth="1"/>
    <col min="6154" max="6154" width="8" style="15" bestFit="1" customWidth="1"/>
    <col min="6155" max="6156" width="13" style="15" bestFit="1" customWidth="1"/>
    <col min="6157" max="6157" width="8.83203125" style="15" bestFit="1" customWidth="1"/>
    <col min="6158" max="6158" width="16" style="15" customWidth="1"/>
    <col min="6159" max="6159" width="11.33203125" style="15" customWidth="1"/>
    <col min="6160" max="6160" width="13" style="15" bestFit="1" customWidth="1"/>
    <col min="6161" max="6161" width="14.5" style="15" customWidth="1"/>
    <col min="6162" max="6162" width="13" style="15" bestFit="1" customWidth="1"/>
    <col min="6163" max="6163" width="16" style="15" customWidth="1"/>
    <col min="6164" max="6164" width="11" style="15" bestFit="1" customWidth="1"/>
    <col min="6165" max="6165" width="12.1640625" style="15" bestFit="1" customWidth="1"/>
    <col min="6166" max="6166" width="13.6640625" style="15" bestFit="1" customWidth="1"/>
    <col min="6167" max="6356" width="10.6640625" style="15"/>
    <col min="6357" max="6357" width="3.1640625" style="15" bestFit="1" customWidth="1"/>
    <col min="6358" max="6358" width="17" style="15" bestFit="1" customWidth="1"/>
    <col min="6359" max="6359" width="17.6640625" style="15" customWidth="1"/>
    <col min="6360" max="6360" width="9.83203125" style="15" customWidth="1"/>
    <col min="6361" max="6361" width="10.83203125" style="15" customWidth="1"/>
    <col min="6362" max="6362" width="32.5" style="15" bestFit="1" customWidth="1"/>
    <col min="6363" max="6372" width="16" style="15" customWidth="1"/>
    <col min="6373" max="6373" width="14.1640625" style="15" bestFit="1" customWidth="1"/>
    <col min="6374" max="6374" width="13.5" style="15" bestFit="1" customWidth="1"/>
    <col min="6375" max="6375" width="15.5" style="15" bestFit="1" customWidth="1"/>
    <col min="6376" max="6376" width="13.5" style="15" bestFit="1" customWidth="1"/>
    <col min="6377" max="6377" width="14.6640625" style="15" customWidth="1"/>
    <col min="6378" max="6387" width="16" style="15" customWidth="1"/>
    <col min="6388" max="6388" width="13.83203125" style="15" customWidth="1"/>
    <col min="6389" max="6389" width="13.5" style="15" customWidth="1"/>
    <col min="6390" max="6390" width="12.6640625" style="15" customWidth="1"/>
    <col min="6391" max="6391" width="15.6640625" style="15" bestFit="1" customWidth="1"/>
    <col min="6392" max="6392" width="14.1640625" style="15" customWidth="1"/>
    <col min="6393" max="6393" width="15.83203125" style="15" bestFit="1" customWidth="1"/>
    <col min="6394" max="6394" width="13.83203125" style="15" bestFit="1" customWidth="1"/>
    <col min="6395" max="6395" width="12.83203125" style="15" customWidth="1"/>
    <col min="6396" max="6396" width="16" style="15" customWidth="1"/>
    <col min="6397" max="6397" width="11.5" style="15" bestFit="1" customWidth="1"/>
    <col min="6398" max="6398" width="14.83203125" style="15" bestFit="1" customWidth="1"/>
    <col min="6399" max="6399" width="13.83203125" style="15" bestFit="1" customWidth="1"/>
    <col min="6400" max="6400" width="13.83203125" style="15" customWidth="1"/>
    <col min="6401" max="6401" width="13.83203125" style="15" bestFit="1" customWidth="1"/>
    <col min="6402" max="6402" width="16" style="15" customWidth="1"/>
    <col min="6403" max="6403" width="13" style="15" customWidth="1"/>
    <col min="6404" max="6404" width="13.5" style="15" bestFit="1" customWidth="1"/>
    <col min="6405" max="6405" width="10.6640625" style="15" bestFit="1" customWidth="1"/>
    <col min="6406" max="6406" width="12" style="15" bestFit="1" customWidth="1"/>
    <col min="6407" max="6407" width="14.6640625" style="15" bestFit="1" customWidth="1"/>
    <col min="6408" max="6408" width="15.33203125" style="15" customWidth="1"/>
    <col min="6409" max="6409" width="12.33203125" style="15" customWidth="1"/>
    <col min="6410" max="6410" width="8" style="15" bestFit="1" customWidth="1"/>
    <col min="6411" max="6412" width="13" style="15" bestFit="1" customWidth="1"/>
    <col min="6413" max="6413" width="8.83203125" style="15" bestFit="1" customWidth="1"/>
    <col min="6414" max="6414" width="16" style="15" customWidth="1"/>
    <col min="6415" max="6415" width="11.33203125" style="15" customWidth="1"/>
    <col min="6416" max="6416" width="13" style="15" bestFit="1" customWidth="1"/>
    <col min="6417" max="6417" width="14.5" style="15" customWidth="1"/>
    <col min="6418" max="6418" width="13" style="15" bestFit="1" customWidth="1"/>
    <col min="6419" max="6419" width="16" style="15" customWidth="1"/>
    <col min="6420" max="6420" width="11" style="15" bestFit="1" customWidth="1"/>
    <col min="6421" max="6421" width="12.1640625" style="15" bestFit="1" customWidth="1"/>
    <col min="6422" max="6422" width="13.6640625" style="15" bestFit="1" customWidth="1"/>
    <col min="6423" max="6612" width="10.6640625" style="15"/>
    <col min="6613" max="6613" width="3.1640625" style="15" bestFit="1" customWidth="1"/>
    <col min="6614" max="6614" width="17" style="15" bestFit="1" customWidth="1"/>
    <col min="6615" max="6615" width="17.6640625" style="15" customWidth="1"/>
    <col min="6616" max="6616" width="9.83203125" style="15" customWidth="1"/>
    <col min="6617" max="6617" width="10.83203125" style="15" customWidth="1"/>
    <col min="6618" max="6618" width="32.5" style="15" bestFit="1" customWidth="1"/>
    <col min="6619" max="6628" width="16" style="15" customWidth="1"/>
    <col min="6629" max="6629" width="14.1640625" style="15" bestFit="1" customWidth="1"/>
    <col min="6630" max="6630" width="13.5" style="15" bestFit="1" customWidth="1"/>
    <col min="6631" max="6631" width="15.5" style="15" bestFit="1" customWidth="1"/>
    <col min="6632" max="6632" width="13.5" style="15" bestFit="1" customWidth="1"/>
    <col min="6633" max="6633" width="14.6640625" style="15" customWidth="1"/>
    <col min="6634" max="6643" width="16" style="15" customWidth="1"/>
    <col min="6644" max="6644" width="13.83203125" style="15" customWidth="1"/>
    <col min="6645" max="6645" width="13.5" style="15" customWidth="1"/>
    <col min="6646" max="6646" width="12.6640625" style="15" customWidth="1"/>
    <col min="6647" max="6647" width="15.6640625" style="15" bestFit="1" customWidth="1"/>
    <col min="6648" max="6648" width="14.1640625" style="15" customWidth="1"/>
    <col min="6649" max="6649" width="15.83203125" style="15" bestFit="1" customWidth="1"/>
    <col min="6650" max="6650" width="13.83203125" style="15" bestFit="1" customWidth="1"/>
    <col min="6651" max="6651" width="12.83203125" style="15" customWidth="1"/>
    <col min="6652" max="6652" width="16" style="15" customWidth="1"/>
    <col min="6653" max="6653" width="11.5" style="15" bestFit="1" customWidth="1"/>
    <col min="6654" max="6654" width="14.83203125" style="15" bestFit="1" customWidth="1"/>
    <col min="6655" max="6655" width="13.83203125" style="15" bestFit="1" customWidth="1"/>
    <col min="6656" max="6656" width="13.83203125" style="15" customWidth="1"/>
    <col min="6657" max="6657" width="13.83203125" style="15" bestFit="1" customWidth="1"/>
    <col min="6658" max="6658" width="16" style="15" customWidth="1"/>
    <col min="6659" max="6659" width="13" style="15" customWidth="1"/>
    <col min="6660" max="6660" width="13.5" style="15" bestFit="1" customWidth="1"/>
    <col min="6661" max="6661" width="10.6640625" style="15" bestFit="1" customWidth="1"/>
    <col min="6662" max="6662" width="12" style="15" bestFit="1" customWidth="1"/>
    <col min="6663" max="6663" width="14.6640625" style="15" bestFit="1" customWidth="1"/>
    <col min="6664" max="6664" width="15.33203125" style="15" customWidth="1"/>
    <col min="6665" max="6665" width="12.33203125" style="15" customWidth="1"/>
    <col min="6666" max="6666" width="8" style="15" bestFit="1" customWidth="1"/>
    <col min="6667" max="6668" width="13" style="15" bestFit="1" customWidth="1"/>
    <col min="6669" max="6669" width="8.83203125" style="15" bestFit="1" customWidth="1"/>
    <col min="6670" max="6670" width="16" style="15" customWidth="1"/>
    <col min="6671" max="6671" width="11.33203125" style="15" customWidth="1"/>
    <col min="6672" max="6672" width="13" style="15" bestFit="1" customWidth="1"/>
    <col min="6673" max="6673" width="14.5" style="15" customWidth="1"/>
    <col min="6674" max="6674" width="13" style="15" bestFit="1" customWidth="1"/>
    <col min="6675" max="6675" width="16" style="15" customWidth="1"/>
    <col min="6676" max="6676" width="11" style="15" bestFit="1" customWidth="1"/>
    <col min="6677" max="6677" width="12.1640625" style="15" bestFit="1" customWidth="1"/>
    <col min="6678" max="6678" width="13.6640625" style="15" bestFit="1" customWidth="1"/>
    <col min="6679" max="6868" width="10.6640625" style="15"/>
    <col min="6869" max="6869" width="3.1640625" style="15" bestFit="1" customWidth="1"/>
    <col min="6870" max="6870" width="17" style="15" bestFit="1" customWidth="1"/>
    <col min="6871" max="6871" width="17.6640625" style="15" customWidth="1"/>
    <col min="6872" max="6872" width="9.83203125" style="15" customWidth="1"/>
    <col min="6873" max="6873" width="10.83203125" style="15" customWidth="1"/>
    <col min="6874" max="6874" width="32.5" style="15" bestFit="1" customWidth="1"/>
    <col min="6875" max="6884" width="16" style="15" customWidth="1"/>
    <col min="6885" max="6885" width="14.1640625" style="15" bestFit="1" customWidth="1"/>
    <col min="6886" max="6886" width="13.5" style="15" bestFit="1" customWidth="1"/>
    <col min="6887" max="6887" width="15.5" style="15" bestFit="1" customWidth="1"/>
    <col min="6888" max="6888" width="13.5" style="15" bestFit="1" customWidth="1"/>
    <col min="6889" max="6889" width="14.6640625" style="15" customWidth="1"/>
    <col min="6890" max="6899" width="16" style="15" customWidth="1"/>
    <col min="6900" max="6900" width="13.83203125" style="15" customWidth="1"/>
    <col min="6901" max="6901" width="13.5" style="15" customWidth="1"/>
    <col min="6902" max="6902" width="12.6640625" style="15" customWidth="1"/>
    <col min="6903" max="6903" width="15.6640625" style="15" bestFit="1" customWidth="1"/>
    <col min="6904" max="6904" width="14.1640625" style="15" customWidth="1"/>
    <col min="6905" max="6905" width="15.83203125" style="15" bestFit="1" customWidth="1"/>
    <col min="6906" max="6906" width="13.83203125" style="15" bestFit="1" customWidth="1"/>
    <col min="6907" max="6907" width="12.83203125" style="15" customWidth="1"/>
    <col min="6908" max="6908" width="16" style="15" customWidth="1"/>
    <col min="6909" max="6909" width="11.5" style="15" bestFit="1" customWidth="1"/>
    <col min="6910" max="6910" width="14.83203125" style="15" bestFit="1" customWidth="1"/>
    <col min="6911" max="6911" width="13.83203125" style="15" bestFit="1" customWidth="1"/>
    <col min="6912" max="6912" width="13.83203125" style="15" customWidth="1"/>
    <col min="6913" max="6913" width="13.83203125" style="15" bestFit="1" customWidth="1"/>
    <col min="6914" max="6914" width="16" style="15" customWidth="1"/>
    <col min="6915" max="6915" width="13" style="15" customWidth="1"/>
    <col min="6916" max="6916" width="13.5" style="15" bestFit="1" customWidth="1"/>
    <col min="6917" max="6917" width="10.6640625" style="15" bestFit="1" customWidth="1"/>
    <col min="6918" max="6918" width="12" style="15" bestFit="1" customWidth="1"/>
    <col min="6919" max="6919" width="14.6640625" style="15" bestFit="1" customWidth="1"/>
    <col min="6920" max="6920" width="15.33203125" style="15" customWidth="1"/>
    <col min="6921" max="6921" width="12.33203125" style="15" customWidth="1"/>
    <col min="6922" max="6922" width="8" style="15" bestFit="1" customWidth="1"/>
    <col min="6923" max="6924" width="13" style="15" bestFit="1" customWidth="1"/>
    <col min="6925" max="6925" width="8.83203125" style="15" bestFit="1" customWidth="1"/>
    <col min="6926" max="6926" width="16" style="15" customWidth="1"/>
    <col min="6927" max="6927" width="11.33203125" style="15" customWidth="1"/>
    <col min="6928" max="6928" width="13" style="15" bestFit="1" customWidth="1"/>
    <col min="6929" max="6929" width="14.5" style="15" customWidth="1"/>
    <col min="6930" max="6930" width="13" style="15" bestFit="1" customWidth="1"/>
    <col min="6931" max="6931" width="16" style="15" customWidth="1"/>
    <col min="6932" max="6932" width="11" style="15" bestFit="1" customWidth="1"/>
    <col min="6933" max="6933" width="12.1640625" style="15" bestFit="1" customWidth="1"/>
    <col min="6934" max="6934" width="13.6640625" style="15" bestFit="1" customWidth="1"/>
    <col min="6935" max="7124" width="10.6640625" style="15"/>
    <col min="7125" max="7125" width="3.1640625" style="15" bestFit="1" customWidth="1"/>
    <col min="7126" max="7126" width="17" style="15" bestFit="1" customWidth="1"/>
    <col min="7127" max="7127" width="17.6640625" style="15" customWidth="1"/>
    <col min="7128" max="7128" width="9.83203125" style="15" customWidth="1"/>
    <col min="7129" max="7129" width="10.83203125" style="15" customWidth="1"/>
    <col min="7130" max="7130" width="32.5" style="15" bestFit="1" customWidth="1"/>
    <col min="7131" max="7140" width="16" style="15" customWidth="1"/>
    <col min="7141" max="7141" width="14.1640625" style="15" bestFit="1" customWidth="1"/>
    <col min="7142" max="7142" width="13.5" style="15" bestFit="1" customWidth="1"/>
    <col min="7143" max="7143" width="15.5" style="15" bestFit="1" customWidth="1"/>
    <col min="7144" max="7144" width="13.5" style="15" bestFit="1" customWidth="1"/>
    <col min="7145" max="7145" width="14.6640625" style="15" customWidth="1"/>
    <col min="7146" max="7155" width="16" style="15" customWidth="1"/>
    <col min="7156" max="7156" width="13.83203125" style="15" customWidth="1"/>
    <col min="7157" max="7157" width="13.5" style="15" customWidth="1"/>
    <col min="7158" max="7158" width="12.6640625" style="15" customWidth="1"/>
    <col min="7159" max="7159" width="15.6640625" style="15" bestFit="1" customWidth="1"/>
    <col min="7160" max="7160" width="14.1640625" style="15" customWidth="1"/>
    <col min="7161" max="7161" width="15.83203125" style="15" bestFit="1" customWidth="1"/>
    <col min="7162" max="7162" width="13.83203125" style="15" bestFit="1" customWidth="1"/>
    <col min="7163" max="7163" width="12.83203125" style="15" customWidth="1"/>
    <col min="7164" max="7164" width="16" style="15" customWidth="1"/>
    <col min="7165" max="7165" width="11.5" style="15" bestFit="1" customWidth="1"/>
    <col min="7166" max="7166" width="14.83203125" style="15" bestFit="1" customWidth="1"/>
    <col min="7167" max="7167" width="13.83203125" style="15" bestFit="1" customWidth="1"/>
    <col min="7168" max="7168" width="13.83203125" style="15" customWidth="1"/>
    <col min="7169" max="7169" width="13.83203125" style="15" bestFit="1" customWidth="1"/>
    <col min="7170" max="7170" width="16" style="15" customWidth="1"/>
    <col min="7171" max="7171" width="13" style="15" customWidth="1"/>
    <col min="7172" max="7172" width="13.5" style="15" bestFit="1" customWidth="1"/>
    <col min="7173" max="7173" width="10.6640625" style="15" bestFit="1" customWidth="1"/>
    <col min="7174" max="7174" width="12" style="15" bestFit="1" customWidth="1"/>
    <col min="7175" max="7175" width="14.6640625" style="15" bestFit="1" customWidth="1"/>
    <col min="7176" max="7176" width="15.33203125" style="15" customWidth="1"/>
    <col min="7177" max="7177" width="12.33203125" style="15" customWidth="1"/>
    <col min="7178" max="7178" width="8" style="15" bestFit="1" customWidth="1"/>
    <col min="7179" max="7180" width="13" style="15" bestFit="1" customWidth="1"/>
    <col min="7181" max="7181" width="8.83203125" style="15" bestFit="1" customWidth="1"/>
    <col min="7182" max="7182" width="16" style="15" customWidth="1"/>
    <col min="7183" max="7183" width="11.33203125" style="15" customWidth="1"/>
    <col min="7184" max="7184" width="13" style="15" bestFit="1" customWidth="1"/>
    <col min="7185" max="7185" width="14.5" style="15" customWidth="1"/>
    <col min="7186" max="7186" width="13" style="15" bestFit="1" customWidth="1"/>
    <col min="7187" max="7187" width="16" style="15" customWidth="1"/>
    <col min="7188" max="7188" width="11" style="15" bestFit="1" customWidth="1"/>
    <col min="7189" max="7189" width="12.1640625" style="15" bestFit="1" customWidth="1"/>
    <col min="7190" max="7190" width="13.6640625" style="15" bestFit="1" customWidth="1"/>
    <col min="7191" max="7380" width="10.6640625" style="15"/>
    <col min="7381" max="7381" width="3.1640625" style="15" bestFit="1" customWidth="1"/>
    <col min="7382" max="7382" width="17" style="15" bestFit="1" customWidth="1"/>
    <col min="7383" max="7383" width="17.6640625" style="15" customWidth="1"/>
    <col min="7384" max="7384" width="9.83203125" style="15" customWidth="1"/>
    <col min="7385" max="7385" width="10.83203125" style="15" customWidth="1"/>
    <col min="7386" max="7386" width="32.5" style="15" bestFit="1" customWidth="1"/>
    <col min="7387" max="7396" width="16" style="15" customWidth="1"/>
    <col min="7397" max="7397" width="14.1640625" style="15" bestFit="1" customWidth="1"/>
    <col min="7398" max="7398" width="13.5" style="15" bestFit="1" customWidth="1"/>
    <col min="7399" max="7399" width="15.5" style="15" bestFit="1" customWidth="1"/>
    <col min="7400" max="7400" width="13.5" style="15" bestFit="1" customWidth="1"/>
    <col min="7401" max="7401" width="14.6640625" style="15" customWidth="1"/>
    <col min="7402" max="7411" width="16" style="15" customWidth="1"/>
    <col min="7412" max="7412" width="13.83203125" style="15" customWidth="1"/>
    <col min="7413" max="7413" width="13.5" style="15" customWidth="1"/>
    <col min="7414" max="7414" width="12.6640625" style="15" customWidth="1"/>
    <col min="7415" max="7415" width="15.6640625" style="15" bestFit="1" customWidth="1"/>
    <col min="7416" max="7416" width="14.1640625" style="15" customWidth="1"/>
    <col min="7417" max="7417" width="15.83203125" style="15" bestFit="1" customWidth="1"/>
    <col min="7418" max="7418" width="13.83203125" style="15" bestFit="1" customWidth="1"/>
    <col min="7419" max="7419" width="12.83203125" style="15" customWidth="1"/>
    <col min="7420" max="7420" width="16" style="15" customWidth="1"/>
    <col min="7421" max="7421" width="11.5" style="15" bestFit="1" customWidth="1"/>
    <col min="7422" max="7422" width="14.83203125" style="15" bestFit="1" customWidth="1"/>
    <col min="7423" max="7423" width="13.83203125" style="15" bestFit="1" customWidth="1"/>
    <col min="7424" max="7424" width="13.83203125" style="15" customWidth="1"/>
    <col min="7425" max="7425" width="13.83203125" style="15" bestFit="1" customWidth="1"/>
    <col min="7426" max="7426" width="16" style="15" customWidth="1"/>
    <col min="7427" max="7427" width="13" style="15" customWidth="1"/>
    <col min="7428" max="7428" width="13.5" style="15" bestFit="1" customWidth="1"/>
    <col min="7429" max="7429" width="10.6640625" style="15" bestFit="1" customWidth="1"/>
    <col min="7430" max="7430" width="12" style="15" bestFit="1" customWidth="1"/>
    <col min="7431" max="7431" width="14.6640625" style="15" bestFit="1" customWidth="1"/>
    <col min="7432" max="7432" width="15.33203125" style="15" customWidth="1"/>
    <col min="7433" max="7433" width="12.33203125" style="15" customWidth="1"/>
    <col min="7434" max="7434" width="8" style="15" bestFit="1" customWidth="1"/>
    <col min="7435" max="7436" width="13" style="15" bestFit="1" customWidth="1"/>
    <col min="7437" max="7437" width="8.83203125" style="15" bestFit="1" customWidth="1"/>
    <col min="7438" max="7438" width="16" style="15" customWidth="1"/>
    <col min="7439" max="7439" width="11.33203125" style="15" customWidth="1"/>
    <col min="7440" max="7440" width="13" style="15" bestFit="1" customWidth="1"/>
    <col min="7441" max="7441" width="14.5" style="15" customWidth="1"/>
    <col min="7442" max="7442" width="13" style="15" bestFit="1" customWidth="1"/>
    <col min="7443" max="7443" width="16" style="15" customWidth="1"/>
    <col min="7444" max="7444" width="11" style="15" bestFit="1" customWidth="1"/>
    <col min="7445" max="7445" width="12.1640625" style="15" bestFit="1" customWidth="1"/>
    <col min="7446" max="7446" width="13.6640625" style="15" bestFit="1" customWidth="1"/>
    <col min="7447" max="7636" width="10.6640625" style="15"/>
    <col min="7637" max="7637" width="3.1640625" style="15" bestFit="1" customWidth="1"/>
    <col min="7638" max="7638" width="17" style="15" bestFit="1" customWidth="1"/>
    <col min="7639" max="7639" width="17.6640625" style="15" customWidth="1"/>
    <col min="7640" max="7640" width="9.83203125" style="15" customWidth="1"/>
    <col min="7641" max="7641" width="10.83203125" style="15" customWidth="1"/>
    <col min="7642" max="7642" width="32.5" style="15" bestFit="1" customWidth="1"/>
    <col min="7643" max="7652" width="16" style="15" customWidth="1"/>
    <col min="7653" max="7653" width="14.1640625" style="15" bestFit="1" customWidth="1"/>
    <col min="7654" max="7654" width="13.5" style="15" bestFit="1" customWidth="1"/>
    <col min="7655" max="7655" width="15.5" style="15" bestFit="1" customWidth="1"/>
    <col min="7656" max="7656" width="13.5" style="15" bestFit="1" customWidth="1"/>
    <col min="7657" max="7657" width="14.6640625" style="15" customWidth="1"/>
    <col min="7658" max="7667" width="16" style="15" customWidth="1"/>
    <col min="7668" max="7668" width="13.83203125" style="15" customWidth="1"/>
    <col min="7669" max="7669" width="13.5" style="15" customWidth="1"/>
    <col min="7670" max="7670" width="12.6640625" style="15" customWidth="1"/>
    <col min="7671" max="7671" width="15.6640625" style="15" bestFit="1" customWidth="1"/>
    <col min="7672" max="7672" width="14.1640625" style="15" customWidth="1"/>
    <col min="7673" max="7673" width="15.83203125" style="15" bestFit="1" customWidth="1"/>
    <col min="7674" max="7674" width="13.83203125" style="15" bestFit="1" customWidth="1"/>
    <col min="7675" max="7675" width="12.83203125" style="15" customWidth="1"/>
    <col min="7676" max="7676" width="16" style="15" customWidth="1"/>
    <col min="7677" max="7677" width="11.5" style="15" bestFit="1" customWidth="1"/>
    <col min="7678" max="7678" width="14.83203125" style="15" bestFit="1" customWidth="1"/>
    <col min="7679" max="7679" width="13.83203125" style="15" bestFit="1" customWidth="1"/>
    <col min="7680" max="7680" width="13.83203125" style="15" customWidth="1"/>
    <col min="7681" max="7681" width="13.83203125" style="15" bestFit="1" customWidth="1"/>
    <col min="7682" max="7682" width="16" style="15" customWidth="1"/>
    <col min="7683" max="7683" width="13" style="15" customWidth="1"/>
    <col min="7684" max="7684" width="13.5" style="15" bestFit="1" customWidth="1"/>
    <col min="7685" max="7685" width="10.6640625" style="15" bestFit="1" customWidth="1"/>
    <col min="7686" max="7686" width="12" style="15" bestFit="1" customWidth="1"/>
    <col min="7687" max="7687" width="14.6640625" style="15" bestFit="1" customWidth="1"/>
    <col min="7688" max="7688" width="15.33203125" style="15" customWidth="1"/>
    <col min="7689" max="7689" width="12.33203125" style="15" customWidth="1"/>
    <col min="7690" max="7690" width="8" style="15" bestFit="1" customWidth="1"/>
    <col min="7691" max="7692" width="13" style="15" bestFit="1" customWidth="1"/>
    <col min="7693" max="7693" width="8.83203125" style="15" bestFit="1" customWidth="1"/>
    <col min="7694" max="7694" width="16" style="15" customWidth="1"/>
    <col min="7695" max="7695" width="11.33203125" style="15" customWidth="1"/>
    <col min="7696" max="7696" width="13" style="15" bestFit="1" customWidth="1"/>
    <col min="7697" max="7697" width="14.5" style="15" customWidth="1"/>
    <col min="7698" max="7698" width="13" style="15" bestFit="1" customWidth="1"/>
    <col min="7699" max="7699" width="16" style="15" customWidth="1"/>
    <col min="7700" max="7700" width="11" style="15" bestFit="1" customWidth="1"/>
    <col min="7701" max="7701" width="12.1640625" style="15" bestFit="1" customWidth="1"/>
    <col min="7702" max="7702" width="13.6640625" style="15" bestFit="1" customWidth="1"/>
    <col min="7703" max="7892" width="10.6640625" style="15"/>
    <col min="7893" max="7893" width="3.1640625" style="15" bestFit="1" customWidth="1"/>
    <col min="7894" max="7894" width="17" style="15" bestFit="1" customWidth="1"/>
    <col min="7895" max="7895" width="17.6640625" style="15" customWidth="1"/>
    <col min="7896" max="7896" width="9.83203125" style="15" customWidth="1"/>
    <col min="7897" max="7897" width="10.83203125" style="15" customWidth="1"/>
    <col min="7898" max="7898" width="32.5" style="15" bestFit="1" customWidth="1"/>
    <col min="7899" max="7908" width="16" style="15" customWidth="1"/>
    <col min="7909" max="7909" width="14.1640625" style="15" bestFit="1" customWidth="1"/>
    <col min="7910" max="7910" width="13.5" style="15" bestFit="1" customWidth="1"/>
    <col min="7911" max="7911" width="15.5" style="15" bestFit="1" customWidth="1"/>
    <col min="7912" max="7912" width="13.5" style="15" bestFit="1" customWidth="1"/>
    <col min="7913" max="7913" width="14.6640625" style="15" customWidth="1"/>
    <col min="7914" max="7923" width="16" style="15" customWidth="1"/>
    <col min="7924" max="7924" width="13.83203125" style="15" customWidth="1"/>
    <col min="7925" max="7925" width="13.5" style="15" customWidth="1"/>
    <col min="7926" max="7926" width="12.6640625" style="15" customWidth="1"/>
    <col min="7927" max="7927" width="15.6640625" style="15" bestFit="1" customWidth="1"/>
    <col min="7928" max="7928" width="14.1640625" style="15" customWidth="1"/>
    <col min="7929" max="7929" width="15.83203125" style="15" bestFit="1" customWidth="1"/>
    <col min="7930" max="7930" width="13.83203125" style="15" bestFit="1" customWidth="1"/>
    <col min="7931" max="7931" width="12.83203125" style="15" customWidth="1"/>
    <col min="7932" max="7932" width="16" style="15" customWidth="1"/>
    <col min="7933" max="7933" width="11.5" style="15" bestFit="1" customWidth="1"/>
    <col min="7934" max="7934" width="14.83203125" style="15" bestFit="1" customWidth="1"/>
    <col min="7935" max="7935" width="13.83203125" style="15" bestFit="1" customWidth="1"/>
    <col min="7936" max="7936" width="13.83203125" style="15" customWidth="1"/>
    <col min="7937" max="7937" width="13.83203125" style="15" bestFit="1" customWidth="1"/>
    <col min="7938" max="7938" width="16" style="15" customWidth="1"/>
    <col min="7939" max="7939" width="13" style="15" customWidth="1"/>
    <col min="7940" max="7940" width="13.5" style="15" bestFit="1" customWidth="1"/>
    <col min="7941" max="7941" width="10.6640625" style="15" bestFit="1" customWidth="1"/>
    <col min="7942" max="7942" width="12" style="15" bestFit="1" customWidth="1"/>
    <col min="7943" max="7943" width="14.6640625" style="15" bestFit="1" customWidth="1"/>
    <col min="7944" max="7944" width="15.33203125" style="15" customWidth="1"/>
    <col min="7945" max="7945" width="12.33203125" style="15" customWidth="1"/>
    <col min="7946" max="7946" width="8" style="15" bestFit="1" customWidth="1"/>
    <col min="7947" max="7948" width="13" style="15" bestFit="1" customWidth="1"/>
    <col min="7949" max="7949" width="8.83203125" style="15" bestFit="1" customWidth="1"/>
    <col min="7950" max="7950" width="16" style="15" customWidth="1"/>
    <col min="7951" max="7951" width="11.33203125" style="15" customWidth="1"/>
    <col min="7952" max="7952" width="13" style="15" bestFit="1" customWidth="1"/>
    <col min="7953" max="7953" width="14.5" style="15" customWidth="1"/>
    <col min="7954" max="7954" width="13" style="15" bestFit="1" customWidth="1"/>
    <col min="7955" max="7955" width="16" style="15" customWidth="1"/>
    <col min="7956" max="7956" width="11" style="15" bestFit="1" customWidth="1"/>
    <col min="7957" max="7957" width="12.1640625" style="15" bestFit="1" customWidth="1"/>
    <col min="7958" max="7958" width="13.6640625" style="15" bestFit="1" customWidth="1"/>
    <col min="7959" max="8148" width="10.6640625" style="15"/>
    <col min="8149" max="8149" width="3.1640625" style="15" bestFit="1" customWidth="1"/>
    <col min="8150" max="8150" width="17" style="15" bestFit="1" customWidth="1"/>
    <col min="8151" max="8151" width="17.6640625" style="15" customWidth="1"/>
    <col min="8152" max="8152" width="9.83203125" style="15" customWidth="1"/>
    <col min="8153" max="8153" width="10.83203125" style="15" customWidth="1"/>
    <col min="8154" max="8154" width="32.5" style="15" bestFit="1" customWidth="1"/>
    <col min="8155" max="8164" width="16" style="15" customWidth="1"/>
    <col min="8165" max="8165" width="14.1640625" style="15" bestFit="1" customWidth="1"/>
    <col min="8166" max="8166" width="13.5" style="15" bestFit="1" customWidth="1"/>
    <col min="8167" max="8167" width="15.5" style="15" bestFit="1" customWidth="1"/>
    <col min="8168" max="8168" width="13.5" style="15" bestFit="1" customWidth="1"/>
    <col min="8169" max="8169" width="14.6640625" style="15" customWidth="1"/>
    <col min="8170" max="8179" width="16" style="15" customWidth="1"/>
    <col min="8180" max="8180" width="13.83203125" style="15" customWidth="1"/>
    <col min="8181" max="8181" width="13.5" style="15" customWidth="1"/>
    <col min="8182" max="8182" width="12.6640625" style="15" customWidth="1"/>
    <col min="8183" max="8183" width="15.6640625" style="15" bestFit="1" customWidth="1"/>
    <col min="8184" max="8184" width="14.1640625" style="15" customWidth="1"/>
    <col min="8185" max="8185" width="15.83203125" style="15" bestFit="1" customWidth="1"/>
    <col min="8186" max="8186" width="13.83203125" style="15" bestFit="1" customWidth="1"/>
    <col min="8187" max="8187" width="12.83203125" style="15" customWidth="1"/>
    <col min="8188" max="8188" width="16" style="15" customWidth="1"/>
    <col min="8189" max="8189" width="11.5" style="15" bestFit="1" customWidth="1"/>
    <col min="8190" max="8190" width="14.83203125" style="15" bestFit="1" customWidth="1"/>
    <col min="8191" max="8191" width="13.83203125" style="15" bestFit="1" customWidth="1"/>
    <col min="8192" max="8192" width="13.83203125" style="15" customWidth="1"/>
    <col min="8193" max="8193" width="13.83203125" style="15" bestFit="1" customWidth="1"/>
    <col min="8194" max="8194" width="16" style="15" customWidth="1"/>
    <col min="8195" max="8195" width="13" style="15" customWidth="1"/>
    <col min="8196" max="8196" width="13.5" style="15" bestFit="1" customWidth="1"/>
    <col min="8197" max="8197" width="10.6640625" style="15" bestFit="1" customWidth="1"/>
    <col min="8198" max="8198" width="12" style="15" bestFit="1" customWidth="1"/>
    <col min="8199" max="8199" width="14.6640625" style="15" bestFit="1" customWidth="1"/>
    <col min="8200" max="8200" width="15.33203125" style="15" customWidth="1"/>
    <col min="8201" max="8201" width="12.33203125" style="15" customWidth="1"/>
    <col min="8202" max="8202" width="8" style="15" bestFit="1" customWidth="1"/>
    <col min="8203" max="8204" width="13" style="15" bestFit="1" customWidth="1"/>
    <col min="8205" max="8205" width="8.83203125" style="15" bestFit="1" customWidth="1"/>
    <col min="8206" max="8206" width="16" style="15" customWidth="1"/>
    <col min="8207" max="8207" width="11.33203125" style="15" customWidth="1"/>
    <col min="8208" max="8208" width="13" style="15" bestFit="1" customWidth="1"/>
    <col min="8209" max="8209" width="14.5" style="15" customWidth="1"/>
    <col min="8210" max="8210" width="13" style="15" bestFit="1" customWidth="1"/>
    <col min="8211" max="8211" width="16" style="15" customWidth="1"/>
    <col min="8212" max="8212" width="11" style="15" bestFit="1" customWidth="1"/>
    <col min="8213" max="8213" width="12.1640625" style="15" bestFit="1" customWidth="1"/>
    <col min="8214" max="8214" width="13.6640625" style="15" bestFit="1" customWidth="1"/>
    <col min="8215" max="8404" width="10.6640625" style="15"/>
    <col min="8405" max="8405" width="3.1640625" style="15" bestFit="1" customWidth="1"/>
    <col min="8406" max="8406" width="17" style="15" bestFit="1" customWidth="1"/>
    <col min="8407" max="8407" width="17.6640625" style="15" customWidth="1"/>
    <col min="8408" max="8408" width="9.83203125" style="15" customWidth="1"/>
    <col min="8409" max="8409" width="10.83203125" style="15" customWidth="1"/>
    <col min="8410" max="8410" width="32.5" style="15" bestFit="1" customWidth="1"/>
    <col min="8411" max="8420" width="16" style="15" customWidth="1"/>
    <col min="8421" max="8421" width="14.1640625" style="15" bestFit="1" customWidth="1"/>
    <col min="8422" max="8422" width="13.5" style="15" bestFit="1" customWidth="1"/>
    <col min="8423" max="8423" width="15.5" style="15" bestFit="1" customWidth="1"/>
    <col min="8424" max="8424" width="13.5" style="15" bestFit="1" customWidth="1"/>
    <col min="8425" max="8425" width="14.6640625" style="15" customWidth="1"/>
    <col min="8426" max="8435" width="16" style="15" customWidth="1"/>
    <col min="8436" max="8436" width="13.83203125" style="15" customWidth="1"/>
    <col min="8437" max="8437" width="13.5" style="15" customWidth="1"/>
    <col min="8438" max="8438" width="12.6640625" style="15" customWidth="1"/>
    <col min="8439" max="8439" width="15.6640625" style="15" bestFit="1" customWidth="1"/>
    <col min="8440" max="8440" width="14.1640625" style="15" customWidth="1"/>
    <col min="8441" max="8441" width="15.83203125" style="15" bestFit="1" customWidth="1"/>
    <col min="8442" max="8442" width="13.83203125" style="15" bestFit="1" customWidth="1"/>
    <col min="8443" max="8443" width="12.83203125" style="15" customWidth="1"/>
    <col min="8444" max="8444" width="16" style="15" customWidth="1"/>
    <col min="8445" max="8445" width="11.5" style="15" bestFit="1" customWidth="1"/>
    <col min="8446" max="8446" width="14.83203125" style="15" bestFit="1" customWidth="1"/>
    <col min="8447" max="8447" width="13.83203125" style="15" bestFit="1" customWidth="1"/>
    <col min="8448" max="8448" width="13.83203125" style="15" customWidth="1"/>
    <col min="8449" max="8449" width="13.83203125" style="15" bestFit="1" customWidth="1"/>
    <col min="8450" max="8450" width="16" style="15" customWidth="1"/>
    <col min="8451" max="8451" width="13" style="15" customWidth="1"/>
    <col min="8452" max="8452" width="13.5" style="15" bestFit="1" customWidth="1"/>
    <col min="8453" max="8453" width="10.6640625" style="15" bestFit="1" customWidth="1"/>
    <col min="8454" max="8454" width="12" style="15" bestFit="1" customWidth="1"/>
    <col min="8455" max="8455" width="14.6640625" style="15" bestFit="1" customWidth="1"/>
    <col min="8456" max="8456" width="15.33203125" style="15" customWidth="1"/>
    <col min="8457" max="8457" width="12.33203125" style="15" customWidth="1"/>
    <col min="8458" max="8458" width="8" style="15" bestFit="1" customWidth="1"/>
    <col min="8459" max="8460" width="13" style="15" bestFit="1" customWidth="1"/>
    <col min="8461" max="8461" width="8.83203125" style="15" bestFit="1" customWidth="1"/>
    <col min="8462" max="8462" width="16" style="15" customWidth="1"/>
    <col min="8463" max="8463" width="11.33203125" style="15" customWidth="1"/>
    <col min="8464" max="8464" width="13" style="15" bestFit="1" customWidth="1"/>
    <col min="8465" max="8465" width="14.5" style="15" customWidth="1"/>
    <col min="8466" max="8466" width="13" style="15" bestFit="1" customWidth="1"/>
    <col min="8467" max="8467" width="16" style="15" customWidth="1"/>
    <col min="8468" max="8468" width="11" style="15" bestFit="1" customWidth="1"/>
    <col min="8469" max="8469" width="12.1640625" style="15" bestFit="1" customWidth="1"/>
    <col min="8470" max="8470" width="13.6640625" style="15" bestFit="1" customWidth="1"/>
    <col min="8471" max="8660" width="10.6640625" style="15"/>
    <col min="8661" max="8661" width="3.1640625" style="15" bestFit="1" customWidth="1"/>
    <col min="8662" max="8662" width="17" style="15" bestFit="1" customWidth="1"/>
    <col min="8663" max="8663" width="17.6640625" style="15" customWidth="1"/>
    <col min="8664" max="8664" width="9.83203125" style="15" customWidth="1"/>
    <col min="8665" max="8665" width="10.83203125" style="15" customWidth="1"/>
    <col min="8666" max="8666" width="32.5" style="15" bestFit="1" customWidth="1"/>
    <col min="8667" max="8676" width="16" style="15" customWidth="1"/>
    <col min="8677" max="8677" width="14.1640625" style="15" bestFit="1" customWidth="1"/>
    <col min="8678" max="8678" width="13.5" style="15" bestFit="1" customWidth="1"/>
    <col min="8679" max="8679" width="15.5" style="15" bestFit="1" customWidth="1"/>
    <col min="8680" max="8680" width="13.5" style="15" bestFit="1" customWidth="1"/>
    <col min="8681" max="8681" width="14.6640625" style="15" customWidth="1"/>
    <col min="8682" max="8691" width="16" style="15" customWidth="1"/>
    <col min="8692" max="8692" width="13.83203125" style="15" customWidth="1"/>
    <col min="8693" max="8693" width="13.5" style="15" customWidth="1"/>
    <col min="8694" max="8694" width="12.6640625" style="15" customWidth="1"/>
    <col min="8695" max="8695" width="15.6640625" style="15" bestFit="1" customWidth="1"/>
    <col min="8696" max="8696" width="14.1640625" style="15" customWidth="1"/>
    <col min="8697" max="8697" width="15.83203125" style="15" bestFit="1" customWidth="1"/>
    <col min="8698" max="8698" width="13.83203125" style="15" bestFit="1" customWidth="1"/>
    <col min="8699" max="8699" width="12.83203125" style="15" customWidth="1"/>
    <col min="8700" max="8700" width="16" style="15" customWidth="1"/>
    <col min="8701" max="8701" width="11.5" style="15" bestFit="1" customWidth="1"/>
    <col min="8702" max="8702" width="14.83203125" style="15" bestFit="1" customWidth="1"/>
    <col min="8703" max="8703" width="13.83203125" style="15" bestFit="1" customWidth="1"/>
    <col min="8704" max="8704" width="13.83203125" style="15" customWidth="1"/>
    <col min="8705" max="8705" width="13.83203125" style="15" bestFit="1" customWidth="1"/>
    <col min="8706" max="8706" width="16" style="15" customWidth="1"/>
    <col min="8707" max="8707" width="13" style="15" customWidth="1"/>
    <col min="8708" max="8708" width="13.5" style="15" bestFit="1" customWidth="1"/>
    <col min="8709" max="8709" width="10.6640625" style="15" bestFit="1" customWidth="1"/>
    <col min="8710" max="8710" width="12" style="15" bestFit="1" customWidth="1"/>
    <col min="8711" max="8711" width="14.6640625" style="15" bestFit="1" customWidth="1"/>
    <col min="8712" max="8712" width="15.33203125" style="15" customWidth="1"/>
    <col min="8713" max="8713" width="12.33203125" style="15" customWidth="1"/>
    <col min="8714" max="8714" width="8" style="15" bestFit="1" customWidth="1"/>
    <col min="8715" max="8716" width="13" style="15" bestFit="1" customWidth="1"/>
    <col min="8717" max="8717" width="8.83203125" style="15" bestFit="1" customWidth="1"/>
    <col min="8718" max="8718" width="16" style="15" customWidth="1"/>
    <col min="8719" max="8719" width="11.33203125" style="15" customWidth="1"/>
    <col min="8720" max="8720" width="13" style="15" bestFit="1" customWidth="1"/>
    <col min="8721" max="8721" width="14.5" style="15" customWidth="1"/>
    <col min="8722" max="8722" width="13" style="15" bestFit="1" customWidth="1"/>
    <col min="8723" max="8723" width="16" style="15" customWidth="1"/>
    <col min="8724" max="8724" width="11" style="15" bestFit="1" customWidth="1"/>
    <col min="8725" max="8725" width="12.1640625" style="15" bestFit="1" customWidth="1"/>
    <col min="8726" max="8726" width="13.6640625" style="15" bestFit="1" customWidth="1"/>
    <col min="8727" max="8916" width="10.6640625" style="15"/>
    <col min="8917" max="8917" width="3.1640625" style="15" bestFit="1" customWidth="1"/>
    <col min="8918" max="8918" width="17" style="15" bestFit="1" customWidth="1"/>
    <col min="8919" max="8919" width="17.6640625" style="15" customWidth="1"/>
    <col min="8920" max="8920" width="9.83203125" style="15" customWidth="1"/>
    <col min="8921" max="8921" width="10.83203125" style="15" customWidth="1"/>
    <col min="8922" max="8922" width="32.5" style="15" bestFit="1" customWidth="1"/>
    <col min="8923" max="8932" width="16" style="15" customWidth="1"/>
    <col min="8933" max="8933" width="14.1640625" style="15" bestFit="1" customWidth="1"/>
    <col min="8934" max="8934" width="13.5" style="15" bestFit="1" customWidth="1"/>
    <col min="8935" max="8935" width="15.5" style="15" bestFit="1" customWidth="1"/>
    <col min="8936" max="8936" width="13.5" style="15" bestFit="1" customWidth="1"/>
    <col min="8937" max="8937" width="14.6640625" style="15" customWidth="1"/>
    <col min="8938" max="8947" width="16" style="15" customWidth="1"/>
    <col min="8948" max="8948" width="13.83203125" style="15" customWidth="1"/>
    <col min="8949" max="8949" width="13.5" style="15" customWidth="1"/>
    <col min="8950" max="8950" width="12.6640625" style="15" customWidth="1"/>
    <col min="8951" max="8951" width="15.6640625" style="15" bestFit="1" customWidth="1"/>
    <col min="8952" max="8952" width="14.1640625" style="15" customWidth="1"/>
    <col min="8953" max="8953" width="15.83203125" style="15" bestFit="1" customWidth="1"/>
    <col min="8954" max="8954" width="13.83203125" style="15" bestFit="1" customWidth="1"/>
    <col min="8955" max="8955" width="12.83203125" style="15" customWidth="1"/>
    <col min="8956" max="8956" width="16" style="15" customWidth="1"/>
    <col min="8957" max="8957" width="11.5" style="15" bestFit="1" customWidth="1"/>
    <col min="8958" max="8958" width="14.83203125" style="15" bestFit="1" customWidth="1"/>
    <col min="8959" max="8959" width="13.83203125" style="15" bestFit="1" customWidth="1"/>
    <col min="8960" max="8960" width="13.83203125" style="15" customWidth="1"/>
    <col min="8961" max="8961" width="13.83203125" style="15" bestFit="1" customWidth="1"/>
    <col min="8962" max="8962" width="16" style="15" customWidth="1"/>
    <col min="8963" max="8963" width="13" style="15" customWidth="1"/>
    <col min="8964" max="8964" width="13.5" style="15" bestFit="1" customWidth="1"/>
    <col min="8965" max="8965" width="10.6640625" style="15" bestFit="1" customWidth="1"/>
    <col min="8966" max="8966" width="12" style="15" bestFit="1" customWidth="1"/>
    <col min="8967" max="8967" width="14.6640625" style="15" bestFit="1" customWidth="1"/>
    <col min="8968" max="8968" width="15.33203125" style="15" customWidth="1"/>
    <col min="8969" max="8969" width="12.33203125" style="15" customWidth="1"/>
    <col min="8970" max="8970" width="8" style="15" bestFit="1" customWidth="1"/>
    <col min="8971" max="8972" width="13" style="15" bestFit="1" customWidth="1"/>
    <col min="8973" max="8973" width="8.83203125" style="15" bestFit="1" customWidth="1"/>
    <col min="8974" max="8974" width="16" style="15" customWidth="1"/>
    <col min="8975" max="8975" width="11.33203125" style="15" customWidth="1"/>
    <col min="8976" max="8976" width="13" style="15" bestFit="1" customWidth="1"/>
    <col min="8977" max="8977" width="14.5" style="15" customWidth="1"/>
    <col min="8978" max="8978" width="13" style="15" bestFit="1" customWidth="1"/>
    <col min="8979" max="8979" width="16" style="15" customWidth="1"/>
    <col min="8980" max="8980" width="11" style="15" bestFit="1" customWidth="1"/>
    <col min="8981" max="8981" width="12.1640625" style="15" bestFit="1" customWidth="1"/>
    <col min="8982" max="8982" width="13.6640625" style="15" bestFit="1" customWidth="1"/>
    <col min="8983" max="9172" width="10.6640625" style="15"/>
    <col min="9173" max="9173" width="3.1640625" style="15" bestFit="1" customWidth="1"/>
    <col min="9174" max="9174" width="17" style="15" bestFit="1" customWidth="1"/>
    <col min="9175" max="9175" width="17.6640625" style="15" customWidth="1"/>
    <col min="9176" max="9176" width="9.83203125" style="15" customWidth="1"/>
    <col min="9177" max="9177" width="10.83203125" style="15" customWidth="1"/>
    <col min="9178" max="9178" width="32.5" style="15" bestFit="1" customWidth="1"/>
    <col min="9179" max="9188" width="16" style="15" customWidth="1"/>
    <col min="9189" max="9189" width="14.1640625" style="15" bestFit="1" customWidth="1"/>
    <col min="9190" max="9190" width="13.5" style="15" bestFit="1" customWidth="1"/>
    <col min="9191" max="9191" width="15.5" style="15" bestFit="1" customWidth="1"/>
    <col min="9192" max="9192" width="13.5" style="15" bestFit="1" customWidth="1"/>
    <col min="9193" max="9193" width="14.6640625" style="15" customWidth="1"/>
    <col min="9194" max="9203" width="16" style="15" customWidth="1"/>
    <col min="9204" max="9204" width="13.83203125" style="15" customWidth="1"/>
    <col min="9205" max="9205" width="13.5" style="15" customWidth="1"/>
    <col min="9206" max="9206" width="12.6640625" style="15" customWidth="1"/>
    <col min="9207" max="9207" width="15.6640625" style="15" bestFit="1" customWidth="1"/>
    <col min="9208" max="9208" width="14.1640625" style="15" customWidth="1"/>
    <col min="9209" max="9209" width="15.83203125" style="15" bestFit="1" customWidth="1"/>
    <col min="9210" max="9210" width="13.83203125" style="15" bestFit="1" customWidth="1"/>
    <col min="9211" max="9211" width="12.83203125" style="15" customWidth="1"/>
    <col min="9212" max="9212" width="16" style="15" customWidth="1"/>
    <col min="9213" max="9213" width="11.5" style="15" bestFit="1" customWidth="1"/>
    <col min="9214" max="9214" width="14.83203125" style="15" bestFit="1" customWidth="1"/>
    <col min="9215" max="9215" width="13.83203125" style="15" bestFit="1" customWidth="1"/>
    <col min="9216" max="9216" width="13.83203125" style="15" customWidth="1"/>
    <col min="9217" max="9217" width="13.83203125" style="15" bestFit="1" customWidth="1"/>
    <col min="9218" max="9218" width="16" style="15" customWidth="1"/>
    <col min="9219" max="9219" width="13" style="15" customWidth="1"/>
    <col min="9220" max="9220" width="13.5" style="15" bestFit="1" customWidth="1"/>
    <col min="9221" max="9221" width="10.6640625" style="15" bestFit="1" customWidth="1"/>
    <col min="9222" max="9222" width="12" style="15" bestFit="1" customWidth="1"/>
    <col min="9223" max="9223" width="14.6640625" style="15" bestFit="1" customWidth="1"/>
    <col min="9224" max="9224" width="15.33203125" style="15" customWidth="1"/>
    <col min="9225" max="9225" width="12.33203125" style="15" customWidth="1"/>
    <col min="9226" max="9226" width="8" style="15" bestFit="1" customWidth="1"/>
    <col min="9227" max="9228" width="13" style="15" bestFit="1" customWidth="1"/>
    <col min="9229" max="9229" width="8.83203125" style="15" bestFit="1" customWidth="1"/>
    <col min="9230" max="9230" width="16" style="15" customWidth="1"/>
    <col min="9231" max="9231" width="11.33203125" style="15" customWidth="1"/>
    <col min="9232" max="9232" width="13" style="15" bestFit="1" customWidth="1"/>
    <col min="9233" max="9233" width="14.5" style="15" customWidth="1"/>
    <col min="9234" max="9234" width="13" style="15" bestFit="1" customWidth="1"/>
    <col min="9235" max="9235" width="16" style="15" customWidth="1"/>
    <col min="9236" max="9236" width="11" style="15" bestFit="1" customWidth="1"/>
    <col min="9237" max="9237" width="12.1640625" style="15" bestFit="1" customWidth="1"/>
    <col min="9238" max="9238" width="13.6640625" style="15" bestFit="1" customWidth="1"/>
    <col min="9239" max="9428" width="10.6640625" style="15"/>
    <col min="9429" max="9429" width="3.1640625" style="15" bestFit="1" customWidth="1"/>
    <col min="9430" max="9430" width="17" style="15" bestFit="1" customWidth="1"/>
    <col min="9431" max="9431" width="17.6640625" style="15" customWidth="1"/>
    <col min="9432" max="9432" width="9.83203125" style="15" customWidth="1"/>
    <col min="9433" max="9433" width="10.83203125" style="15" customWidth="1"/>
    <col min="9434" max="9434" width="32.5" style="15" bestFit="1" customWidth="1"/>
    <col min="9435" max="9444" width="16" style="15" customWidth="1"/>
    <col min="9445" max="9445" width="14.1640625" style="15" bestFit="1" customWidth="1"/>
    <col min="9446" max="9446" width="13.5" style="15" bestFit="1" customWidth="1"/>
    <col min="9447" max="9447" width="15.5" style="15" bestFit="1" customWidth="1"/>
    <col min="9448" max="9448" width="13.5" style="15" bestFit="1" customWidth="1"/>
    <col min="9449" max="9449" width="14.6640625" style="15" customWidth="1"/>
    <col min="9450" max="9459" width="16" style="15" customWidth="1"/>
    <col min="9460" max="9460" width="13.83203125" style="15" customWidth="1"/>
    <col min="9461" max="9461" width="13.5" style="15" customWidth="1"/>
    <col min="9462" max="9462" width="12.6640625" style="15" customWidth="1"/>
    <col min="9463" max="9463" width="15.6640625" style="15" bestFit="1" customWidth="1"/>
    <col min="9464" max="9464" width="14.1640625" style="15" customWidth="1"/>
    <col min="9465" max="9465" width="15.83203125" style="15" bestFit="1" customWidth="1"/>
    <col min="9466" max="9466" width="13.83203125" style="15" bestFit="1" customWidth="1"/>
    <col min="9467" max="9467" width="12.83203125" style="15" customWidth="1"/>
    <col min="9468" max="9468" width="16" style="15" customWidth="1"/>
    <col min="9469" max="9469" width="11.5" style="15" bestFit="1" customWidth="1"/>
    <col min="9470" max="9470" width="14.83203125" style="15" bestFit="1" customWidth="1"/>
    <col min="9471" max="9471" width="13.83203125" style="15" bestFit="1" customWidth="1"/>
    <col min="9472" max="9472" width="13.83203125" style="15" customWidth="1"/>
    <col min="9473" max="9473" width="13.83203125" style="15" bestFit="1" customWidth="1"/>
    <col min="9474" max="9474" width="16" style="15" customWidth="1"/>
    <col min="9475" max="9475" width="13" style="15" customWidth="1"/>
    <col min="9476" max="9476" width="13.5" style="15" bestFit="1" customWidth="1"/>
    <col min="9477" max="9477" width="10.6640625" style="15" bestFit="1" customWidth="1"/>
    <col min="9478" max="9478" width="12" style="15" bestFit="1" customWidth="1"/>
    <col min="9479" max="9479" width="14.6640625" style="15" bestFit="1" customWidth="1"/>
    <col min="9480" max="9480" width="15.33203125" style="15" customWidth="1"/>
    <col min="9481" max="9481" width="12.33203125" style="15" customWidth="1"/>
    <col min="9482" max="9482" width="8" style="15" bestFit="1" customWidth="1"/>
    <col min="9483" max="9484" width="13" style="15" bestFit="1" customWidth="1"/>
    <col min="9485" max="9485" width="8.83203125" style="15" bestFit="1" customWidth="1"/>
    <col min="9486" max="9486" width="16" style="15" customWidth="1"/>
    <col min="9487" max="9487" width="11.33203125" style="15" customWidth="1"/>
    <col min="9488" max="9488" width="13" style="15" bestFit="1" customWidth="1"/>
    <col min="9489" max="9489" width="14.5" style="15" customWidth="1"/>
    <col min="9490" max="9490" width="13" style="15" bestFit="1" customWidth="1"/>
    <col min="9491" max="9491" width="16" style="15" customWidth="1"/>
    <col min="9492" max="9492" width="11" style="15" bestFit="1" customWidth="1"/>
    <col min="9493" max="9493" width="12.1640625" style="15" bestFit="1" customWidth="1"/>
    <col min="9494" max="9494" width="13.6640625" style="15" bestFit="1" customWidth="1"/>
    <col min="9495" max="9684" width="10.6640625" style="15"/>
    <col min="9685" max="9685" width="3.1640625" style="15" bestFit="1" customWidth="1"/>
    <col min="9686" max="9686" width="17" style="15" bestFit="1" customWidth="1"/>
    <col min="9687" max="9687" width="17.6640625" style="15" customWidth="1"/>
    <col min="9688" max="9688" width="9.83203125" style="15" customWidth="1"/>
    <col min="9689" max="9689" width="10.83203125" style="15" customWidth="1"/>
    <col min="9690" max="9690" width="32.5" style="15" bestFit="1" customWidth="1"/>
    <col min="9691" max="9700" width="16" style="15" customWidth="1"/>
    <col min="9701" max="9701" width="14.1640625" style="15" bestFit="1" customWidth="1"/>
    <col min="9702" max="9702" width="13.5" style="15" bestFit="1" customWidth="1"/>
    <col min="9703" max="9703" width="15.5" style="15" bestFit="1" customWidth="1"/>
    <col min="9704" max="9704" width="13.5" style="15" bestFit="1" customWidth="1"/>
    <col min="9705" max="9705" width="14.6640625" style="15" customWidth="1"/>
    <col min="9706" max="9715" width="16" style="15" customWidth="1"/>
    <col min="9716" max="9716" width="13.83203125" style="15" customWidth="1"/>
    <col min="9717" max="9717" width="13.5" style="15" customWidth="1"/>
    <col min="9718" max="9718" width="12.6640625" style="15" customWidth="1"/>
    <col min="9719" max="9719" width="15.6640625" style="15" bestFit="1" customWidth="1"/>
    <col min="9720" max="9720" width="14.1640625" style="15" customWidth="1"/>
    <col min="9721" max="9721" width="15.83203125" style="15" bestFit="1" customWidth="1"/>
    <col min="9722" max="9722" width="13.83203125" style="15" bestFit="1" customWidth="1"/>
    <col min="9723" max="9723" width="12.83203125" style="15" customWidth="1"/>
    <col min="9724" max="9724" width="16" style="15" customWidth="1"/>
    <col min="9725" max="9725" width="11.5" style="15" bestFit="1" customWidth="1"/>
    <col min="9726" max="9726" width="14.83203125" style="15" bestFit="1" customWidth="1"/>
    <col min="9727" max="9727" width="13.83203125" style="15" bestFit="1" customWidth="1"/>
    <col min="9728" max="9728" width="13.83203125" style="15" customWidth="1"/>
    <col min="9729" max="9729" width="13.83203125" style="15" bestFit="1" customWidth="1"/>
    <col min="9730" max="9730" width="16" style="15" customWidth="1"/>
    <col min="9731" max="9731" width="13" style="15" customWidth="1"/>
    <col min="9732" max="9732" width="13.5" style="15" bestFit="1" customWidth="1"/>
    <col min="9733" max="9733" width="10.6640625" style="15" bestFit="1" customWidth="1"/>
    <col min="9734" max="9734" width="12" style="15" bestFit="1" customWidth="1"/>
    <col min="9735" max="9735" width="14.6640625" style="15" bestFit="1" customWidth="1"/>
    <col min="9736" max="9736" width="15.33203125" style="15" customWidth="1"/>
    <col min="9737" max="9737" width="12.33203125" style="15" customWidth="1"/>
    <col min="9738" max="9738" width="8" style="15" bestFit="1" customWidth="1"/>
    <col min="9739" max="9740" width="13" style="15" bestFit="1" customWidth="1"/>
    <col min="9741" max="9741" width="8.83203125" style="15" bestFit="1" customWidth="1"/>
    <col min="9742" max="9742" width="16" style="15" customWidth="1"/>
    <col min="9743" max="9743" width="11.33203125" style="15" customWidth="1"/>
    <col min="9744" max="9744" width="13" style="15" bestFit="1" customWidth="1"/>
    <col min="9745" max="9745" width="14.5" style="15" customWidth="1"/>
    <col min="9746" max="9746" width="13" style="15" bestFit="1" customWidth="1"/>
    <col min="9747" max="9747" width="16" style="15" customWidth="1"/>
    <col min="9748" max="9748" width="11" style="15" bestFit="1" customWidth="1"/>
    <col min="9749" max="9749" width="12.1640625" style="15" bestFit="1" customWidth="1"/>
    <col min="9750" max="9750" width="13.6640625" style="15" bestFit="1" customWidth="1"/>
    <col min="9751" max="9940" width="10.6640625" style="15"/>
    <col min="9941" max="9941" width="3.1640625" style="15" bestFit="1" customWidth="1"/>
    <col min="9942" max="9942" width="17" style="15" bestFit="1" customWidth="1"/>
    <col min="9943" max="9943" width="17.6640625" style="15" customWidth="1"/>
    <col min="9944" max="9944" width="9.83203125" style="15" customWidth="1"/>
    <col min="9945" max="9945" width="10.83203125" style="15" customWidth="1"/>
    <col min="9946" max="9946" width="32.5" style="15" bestFit="1" customWidth="1"/>
    <col min="9947" max="9956" width="16" style="15" customWidth="1"/>
    <col min="9957" max="9957" width="14.1640625" style="15" bestFit="1" customWidth="1"/>
    <col min="9958" max="9958" width="13.5" style="15" bestFit="1" customWidth="1"/>
    <col min="9959" max="9959" width="15.5" style="15" bestFit="1" customWidth="1"/>
    <col min="9960" max="9960" width="13.5" style="15" bestFit="1" customWidth="1"/>
    <col min="9961" max="9961" width="14.6640625" style="15" customWidth="1"/>
    <col min="9962" max="9971" width="16" style="15" customWidth="1"/>
    <col min="9972" max="9972" width="13.83203125" style="15" customWidth="1"/>
    <col min="9973" max="9973" width="13.5" style="15" customWidth="1"/>
    <col min="9974" max="9974" width="12.6640625" style="15" customWidth="1"/>
    <col min="9975" max="9975" width="15.6640625" style="15" bestFit="1" customWidth="1"/>
    <col min="9976" max="9976" width="14.1640625" style="15" customWidth="1"/>
    <col min="9977" max="9977" width="15.83203125" style="15" bestFit="1" customWidth="1"/>
    <col min="9978" max="9978" width="13.83203125" style="15" bestFit="1" customWidth="1"/>
    <col min="9979" max="9979" width="12.83203125" style="15" customWidth="1"/>
    <col min="9980" max="9980" width="16" style="15" customWidth="1"/>
    <col min="9981" max="9981" width="11.5" style="15" bestFit="1" customWidth="1"/>
    <col min="9982" max="9982" width="14.83203125" style="15" bestFit="1" customWidth="1"/>
    <col min="9983" max="9983" width="13.83203125" style="15" bestFit="1" customWidth="1"/>
    <col min="9984" max="9984" width="13.83203125" style="15" customWidth="1"/>
    <col min="9985" max="9985" width="13.83203125" style="15" bestFit="1" customWidth="1"/>
    <col min="9986" max="9986" width="16" style="15" customWidth="1"/>
    <col min="9987" max="9987" width="13" style="15" customWidth="1"/>
    <col min="9988" max="9988" width="13.5" style="15" bestFit="1" customWidth="1"/>
    <col min="9989" max="9989" width="10.6640625" style="15" bestFit="1" customWidth="1"/>
    <col min="9990" max="9990" width="12" style="15" bestFit="1" customWidth="1"/>
    <col min="9991" max="9991" width="14.6640625" style="15" bestFit="1" customWidth="1"/>
    <col min="9992" max="9992" width="15.33203125" style="15" customWidth="1"/>
    <col min="9993" max="9993" width="12.33203125" style="15" customWidth="1"/>
    <col min="9994" max="9994" width="8" style="15" bestFit="1" customWidth="1"/>
    <col min="9995" max="9996" width="13" style="15" bestFit="1" customWidth="1"/>
    <col min="9997" max="9997" width="8.83203125" style="15" bestFit="1" customWidth="1"/>
    <col min="9998" max="9998" width="16" style="15" customWidth="1"/>
    <col min="9999" max="9999" width="11.33203125" style="15" customWidth="1"/>
    <col min="10000" max="10000" width="13" style="15" bestFit="1" customWidth="1"/>
    <col min="10001" max="10001" width="14.5" style="15" customWidth="1"/>
    <col min="10002" max="10002" width="13" style="15" bestFit="1" customWidth="1"/>
    <col min="10003" max="10003" width="16" style="15" customWidth="1"/>
    <col min="10004" max="10004" width="11" style="15" bestFit="1" customWidth="1"/>
    <col min="10005" max="10005" width="12.1640625" style="15" bestFit="1" customWidth="1"/>
    <col min="10006" max="10006" width="13.6640625" style="15" bestFit="1" customWidth="1"/>
    <col min="10007" max="10196" width="10.6640625" style="15"/>
    <col min="10197" max="10197" width="3.1640625" style="15" bestFit="1" customWidth="1"/>
    <col min="10198" max="10198" width="17" style="15" bestFit="1" customWidth="1"/>
    <col min="10199" max="10199" width="17.6640625" style="15" customWidth="1"/>
    <col min="10200" max="10200" width="9.83203125" style="15" customWidth="1"/>
    <col min="10201" max="10201" width="10.83203125" style="15" customWidth="1"/>
    <col min="10202" max="10202" width="32.5" style="15" bestFit="1" customWidth="1"/>
    <col min="10203" max="10212" width="16" style="15" customWidth="1"/>
    <col min="10213" max="10213" width="14.1640625" style="15" bestFit="1" customWidth="1"/>
    <col min="10214" max="10214" width="13.5" style="15" bestFit="1" customWidth="1"/>
    <col min="10215" max="10215" width="15.5" style="15" bestFit="1" customWidth="1"/>
    <col min="10216" max="10216" width="13.5" style="15" bestFit="1" customWidth="1"/>
    <col min="10217" max="10217" width="14.6640625" style="15" customWidth="1"/>
    <col min="10218" max="10227" width="16" style="15" customWidth="1"/>
    <col min="10228" max="10228" width="13.83203125" style="15" customWidth="1"/>
    <col min="10229" max="10229" width="13.5" style="15" customWidth="1"/>
    <col min="10230" max="10230" width="12.6640625" style="15" customWidth="1"/>
    <col min="10231" max="10231" width="15.6640625" style="15" bestFit="1" customWidth="1"/>
    <col min="10232" max="10232" width="14.1640625" style="15" customWidth="1"/>
    <col min="10233" max="10233" width="15.83203125" style="15" bestFit="1" customWidth="1"/>
    <col min="10234" max="10234" width="13.83203125" style="15" bestFit="1" customWidth="1"/>
    <col min="10235" max="10235" width="12.83203125" style="15" customWidth="1"/>
    <col min="10236" max="10236" width="16" style="15" customWidth="1"/>
    <col min="10237" max="10237" width="11.5" style="15" bestFit="1" customWidth="1"/>
    <col min="10238" max="10238" width="14.83203125" style="15" bestFit="1" customWidth="1"/>
    <col min="10239" max="10239" width="13.83203125" style="15" bestFit="1" customWidth="1"/>
    <col min="10240" max="10240" width="13.83203125" style="15" customWidth="1"/>
    <col min="10241" max="10241" width="13.83203125" style="15" bestFit="1" customWidth="1"/>
    <col min="10242" max="10242" width="16" style="15" customWidth="1"/>
    <col min="10243" max="10243" width="13" style="15" customWidth="1"/>
    <col min="10244" max="10244" width="13.5" style="15" bestFit="1" customWidth="1"/>
    <col min="10245" max="10245" width="10.6640625" style="15" bestFit="1" customWidth="1"/>
    <col min="10246" max="10246" width="12" style="15" bestFit="1" customWidth="1"/>
    <col min="10247" max="10247" width="14.6640625" style="15" bestFit="1" customWidth="1"/>
    <col min="10248" max="10248" width="15.33203125" style="15" customWidth="1"/>
    <col min="10249" max="10249" width="12.33203125" style="15" customWidth="1"/>
    <col min="10250" max="10250" width="8" style="15" bestFit="1" customWidth="1"/>
    <col min="10251" max="10252" width="13" style="15" bestFit="1" customWidth="1"/>
    <col min="10253" max="10253" width="8.83203125" style="15" bestFit="1" customWidth="1"/>
    <col min="10254" max="10254" width="16" style="15" customWidth="1"/>
    <col min="10255" max="10255" width="11.33203125" style="15" customWidth="1"/>
    <col min="10256" max="10256" width="13" style="15" bestFit="1" customWidth="1"/>
    <col min="10257" max="10257" width="14.5" style="15" customWidth="1"/>
    <col min="10258" max="10258" width="13" style="15" bestFit="1" customWidth="1"/>
    <col min="10259" max="10259" width="16" style="15" customWidth="1"/>
    <col min="10260" max="10260" width="11" style="15" bestFit="1" customWidth="1"/>
    <col min="10261" max="10261" width="12.1640625" style="15" bestFit="1" customWidth="1"/>
    <col min="10262" max="10262" width="13.6640625" style="15" bestFit="1" customWidth="1"/>
    <col min="10263" max="10452" width="10.6640625" style="15"/>
    <col min="10453" max="10453" width="3.1640625" style="15" bestFit="1" customWidth="1"/>
    <col min="10454" max="10454" width="17" style="15" bestFit="1" customWidth="1"/>
    <col min="10455" max="10455" width="17.6640625" style="15" customWidth="1"/>
    <col min="10456" max="10456" width="9.83203125" style="15" customWidth="1"/>
    <col min="10457" max="10457" width="10.83203125" style="15" customWidth="1"/>
    <col min="10458" max="10458" width="32.5" style="15" bestFit="1" customWidth="1"/>
    <col min="10459" max="10468" width="16" style="15" customWidth="1"/>
    <col min="10469" max="10469" width="14.1640625" style="15" bestFit="1" customWidth="1"/>
    <col min="10470" max="10470" width="13.5" style="15" bestFit="1" customWidth="1"/>
    <col min="10471" max="10471" width="15.5" style="15" bestFit="1" customWidth="1"/>
    <col min="10472" max="10472" width="13.5" style="15" bestFit="1" customWidth="1"/>
    <col min="10473" max="10473" width="14.6640625" style="15" customWidth="1"/>
    <col min="10474" max="10483" width="16" style="15" customWidth="1"/>
    <col min="10484" max="10484" width="13.83203125" style="15" customWidth="1"/>
    <col min="10485" max="10485" width="13.5" style="15" customWidth="1"/>
    <col min="10486" max="10486" width="12.6640625" style="15" customWidth="1"/>
    <col min="10487" max="10487" width="15.6640625" style="15" bestFit="1" customWidth="1"/>
    <col min="10488" max="10488" width="14.1640625" style="15" customWidth="1"/>
    <col min="10489" max="10489" width="15.83203125" style="15" bestFit="1" customWidth="1"/>
    <col min="10490" max="10490" width="13.83203125" style="15" bestFit="1" customWidth="1"/>
    <col min="10491" max="10491" width="12.83203125" style="15" customWidth="1"/>
    <col min="10492" max="10492" width="16" style="15" customWidth="1"/>
    <col min="10493" max="10493" width="11.5" style="15" bestFit="1" customWidth="1"/>
    <col min="10494" max="10494" width="14.83203125" style="15" bestFit="1" customWidth="1"/>
    <col min="10495" max="10495" width="13.83203125" style="15" bestFit="1" customWidth="1"/>
    <col min="10496" max="10496" width="13.83203125" style="15" customWidth="1"/>
    <col min="10497" max="10497" width="13.83203125" style="15" bestFit="1" customWidth="1"/>
    <col min="10498" max="10498" width="16" style="15" customWidth="1"/>
    <col min="10499" max="10499" width="13" style="15" customWidth="1"/>
    <col min="10500" max="10500" width="13.5" style="15" bestFit="1" customWidth="1"/>
    <col min="10501" max="10501" width="10.6640625" style="15" bestFit="1" customWidth="1"/>
    <col min="10502" max="10502" width="12" style="15" bestFit="1" customWidth="1"/>
    <col min="10503" max="10503" width="14.6640625" style="15" bestFit="1" customWidth="1"/>
    <col min="10504" max="10504" width="15.33203125" style="15" customWidth="1"/>
    <col min="10505" max="10505" width="12.33203125" style="15" customWidth="1"/>
    <col min="10506" max="10506" width="8" style="15" bestFit="1" customWidth="1"/>
    <col min="10507" max="10508" width="13" style="15" bestFit="1" customWidth="1"/>
    <col min="10509" max="10509" width="8.83203125" style="15" bestFit="1" customWidth="1"/>
    <col min="10510" max="10510" width="16" style="15" customWidth="1"/>
    <col min="10511" max="10511" width="11.33203125" style="15" customWidth="1"/>
    <col min="10512" max="10512" width="13" style="15" bestFit="1" customWidth="1"/>
    <col min="10513" max="10513" width="14.5" style="15" customWidth="1"/>
    <col min="10514" max="10514" width="13" style="15" bestFit="1" customWidth="1"/>
    <col min="10515" max="10515" width="16" style="15" customWidth="1"/>
    <col min="10516" max="10516" width="11" style="15" bestFit="1" customWidth="1"/>
    <col min="10517" max="10517" width="12.1640625" style="15" bestFit="1" customWidth="1"/>
    <col min="10518" max="10518" width="13.6640625" style="15" bestFit="1" customWidth="1"/>
    <col min="10519" max="10708" width="10.6640625" style="15"/>
    <col min="10709" max="10709" width="3.1640625" style="15" bestFit="1" customWidth="1"/>
    <col min="10710" max="10710" width="17" style="15" bestFit="1" customWidth="1"/>
    <col min="10711" max="10711" width="17.6640625" style="15" customWidth="1"/>
    <col min="10712" max="10712" width="9.83203125" style="15" customWidth="1"/>
    <col min="10713" max="10713" width="10.83203125" style="15" customWidth="1"/>
    <col min="10714" max="10714" width="32.5" style="15" bestFit="1" customWidth="1"/>
    <col min="10715" max="10724" width="16" style="15" customWidth="1"/>
    <col min="10725" max="10725" width="14.1640625" style="15" bestFit="1" customWidth="1"/>
    <col min="10726" max="10726" width="13.5" style="15" bestFit="1" customWidth="1"/>
    <col min="10727" max="10727" width="15.5" style="15" bestFit="1" customWidth="1"/>
    <col min="10728" max="10728" width="13.5" style="15" bestFit="1" customWidth="1"/>
    <col min="10729" max="10729" width="14.6640625" style="15" customWidth="1"/>
    <col min="10730" max="10739" width="16" style="15" customWidth="1"/>
    <col min="10740" max="10740" width="13.83203125" style="15" customWidth="1"/>
    <col min="10741" max="10741" width="13.5" style="15" customWidth="1"/>
    <col min="10742" max="10742" width="12.6640625" style="15" customWidth="1"/>
    <col min="10743" max="10743" width="15.6640625" style="15" bestFit="1" customWidth="1"/>
    <col min="10744" max="10744" width="14.1640625" style="15" customWidth="1"/>
    <col min="10745" max="10745" width="15.83203125" style="15" bestFit="1" customWidth="1"/>
    <col min="10746" max="10746" width="13.83203125" style="15" bestFit="1" customWidth="1"/>
    <col min="10747" max="10747" width="12.83203125" style="15" customWidth="1"/>
    <col min="10748" max="10748" width="16" style="15" customWidth="1"/>
    <col min="10749" max="10749" width="11.5" style="15" bestFit="1" customWidth="1"/>
    <col min="10750" max="10750" width="14.83203125" style="15" bestFit="1" customWidth="1"/>
    <col min="10751" max="10751" width="13.83203125" style="15" bestFit="1" customWidth="1"/>
    <col min="10752" max="10752" width="13.83203125" style="15" customWidth="1"/>
    <col min="10753" max="10753" width="13.83203125" style="15" bestFit="1" customWidth="1"/>
    <col min="10754" max="10754" width="16" style="15" customWidth="1"/>
    <col min="10755" max="10755" width="13" style="15" customWidth="1"/>
    <col min="10756" max="10756" width="13.5" style="15" bestFit="1" customWidth="1"/>
    <col min="10757" max="10757" width="10.6640625" style="15" bestFit="1" customWidth="1"/>
    <col min="10758" max="10758" width="12" style="15" bestFit="1" customWidth="1"/>
    <col min="10759" max="10759" width="14.6640625" style="15" bestFit="1" customWidth="1"/>
    <col min="10760" max="10760" width="15.33203125" style="15" customWidth="1"/>
    <col min="10761" max="10761" width="12.33203125" style="15" customWidth="1"/>
    <col min="10762" max="10762" width="8" style="15" bestFit="1" customWidth="1"/>
    <col min="10763" max="10764" width="13" style="15" bestFit="1" customWidth="1"/>
    <col min="10765" max="10765" width="8.83203125" style="15" bestFit="1" customWidth="1"/>
    <col min="10766" max="10766" width="16" style="15" customWidth="1"/>
    <col min="10767" max="10767" width="11.33203125" style="15" customWidth="1"/>
    <col min="10768" max="10768" width="13" style="15" bestFit="1" customWidth="1"/>
    <col min="10769" max="10769" width="14.5" style="15" customWidth="1"/>
    <col min="10770" max="10770" width="13" style="15" bestFit="1" customWidth="1"/>
    <col min="10771" max="10771" width="16" style="15" customWidth="1"/>
    <col min="10772" max="10772" width="11" style="15" bestFit="1" customWidth="1"/>
    <col min="10773" max="10773" width="12.1640625" style="15" bestFit="1" customWidth="1"/>
    <col min="10774" max="10774" width="13.6640625" style="15" bestFit="1" customWidth="1"/>
    <col min="10775" max="10964" width="10.6640625" style="15"/>
    <col min="10965" max="10965" width="3.1640625" style="15" bestFit="1" customWidth="1"/>
    <col min="10966" max="10966" width="17" style="15" bestFit="1" customWidth="1"/>
    <col min="10967" max="10967" width="17.6640625" style="15" customWidth="1"/>
    <col min="10968" max="10968" width="9.83203125" style="15" customWidth="1"/>
    <col min="10969" max="10969" width="10.83203125" style="15" customWidth="1"/>
    <col min="10970" max="10970" width="32.5" style="15" bestFit="1" customWidth="1"/>
    <col min="10971" max="10980" width="16" style="15" customWidth="1"/>
    <col min="10981" max="10981" width="14.1640625" style="15" bestFit="1" customWidth="1"/>
    <col min="10982" max="10982" width="13.5" style="15" bestFit="1" customWidth="1"/>
    <col min="10983" max="10983" width="15.5" style="15" bestFit="1" customWidth="1"/>
    <col min="10984" max="10984" width="13.5" style="15" bestFit="1" customWidth="1"/>
    <col min="10985" max="10985" width="14.6640625" style="15" customWidth="1"/>
    <col min="10986" max="10995" width="16" style="15" customWidth="1"/>
    <col min="10996" max="10996" width="13.83203125" style="15" customWidth="1"/>
    <col min="10997" max="10997" width="13.5" style="15" customWidth="1"/>
    <col min="10998" max="10998" width="12.6640625" style="15" customWidth="1"/>
    <col min="10999" max="10999" width="15.6640625" style="15" bestFit="1" customWidth="1"/>
    <col min="11000" max="11000" width="14.1640625" style="15" customWidth="1"/>
    <col min="11001" max="11001" width="15.83203125" style="15" bestFit="1" customWidth="1"/>
    <col min="11002" max="11002" width="13.83203125" style="15" bestFit="1" customWidth="1"/>
    <col min="11003" max="11003" width="12.83203125" style="15" customWidth="1"/>
    <col min="11004" max="11004" width="16" style="15" customWidth="1"/>
    <col min="11005" max="11005" width="11.5" style="15" bestFit="1" customWidth="1"/>
    <col min="11006" max="11006" width="14.83203125" style="15" bestFit="1" customWidth="1"/>
    <col min="11007" max="11007" width="13.83203125" style="15" bestFit="1" customWidth="1"/>
    <col min="11008" max="11008" width="13.83203125" style="15" customWidth="1"/>
    <col min="11009" max="11009" width="13.83203125" style="15" bestFit="1" customWidth="1"/>
    <col min="11010" max="11010" width="16" style="15" customWidth="1"/>
    <col min="11011" max="11011" width="13" style="15" customWidth="1"/>
    <col min="11012" max="11012" width="13.5" style="15" bestFit="1" customWidth="1"/>
    <col min="11013" max="11013" width="10.6640625" style="15" bestFit="1" customWidth="1"/>
    <col min="11014" max="11014" width="12" style="15" bestFit="1" customWidth="1"/>
    <col min="11015" max="11015" width="14.6640625" style="15" bestFit="1" customWidth="1"/>
    <col min="11016" max="11016" width="15.33203125" style="15" customWidth="1"/>
    <col min="11017" max="11017" width="12.33203125" style="15" customWidth="1"/>
    <col min="11018" max="11018" width="8" style="15" bestFit="1" customWidth="1"/>
    <col min="11019" max="11020" width="13" style="15" bestFit="1" customWidth="1"/>
    <col min="11021" max="11021" width="8.83203125" style="15" bestFit="1" customWidth="1"/>
    <col min="11022" max="11022" width="16" style="15" customWidth="1"/>
    <col min="11023" max="11023" width="11.33203125" style="15" customWidth="1"/>
    <col min="11024" max="11024" width="13" style="15" bestFit="1" customWidth="1"/>
    <col min="11025" max="11025" width="14.5" style="15" customWidth="1"/>
    <col min="11026" max="11026" width="13" style="15" bestFit="1" customWidth="1"/>
    <col min="11027" max="11027" width="16" style="15" customWidth="1"/>
    <col min="11028" max="11028" width="11" style="15" bestFit="1" customWidth="1"/>
    <col min="11029" max="11029" width="12.1640625" style="15" bestFit="1" customWidth="1"/>
    <col min="11030" max="11030" width="13.6640625" style="15" bestFit="1" customWidth="1"/>
    <col min="11031" max="11220" width="10.6640625" style="15"/>
    <col min="11221" max="11221" width="3.1640625" style="15" bestFit="1" customWidth="1"/>
    <col min="11222" max="11222" width="17" style="15" bestFit="1" customWidth="1"/>
    <col min="11223" max="11223" width="17.6640625" style="15" customWidth="1"/>
    <col min="11224" max="11224" width="9.83203125" style="15" customWidth="1"/>
    <col min="11225" max="11225" width="10.83203125" style="15" customWidth="1"/>
    <col min="11226" max="11226" width="32.5" style="15" bestFit="1" customWidth="1"/>
    <col min="11227" max="11236" width="16" style="15" customWidth="1"/>
    <col min="11237" max="11237" width="14.1640625" style="15" bestFit="1" customWidth="1"/>
    <col min="11238" max="11238" width="13.5" style="15" bestFit="1" customWidth="1"/>
    <col min="11239" max="11239" width="15.5" style="15" bestFit="1" customWidth="1"/>
    <col min="11240" max="11240" width="13.5" style="15" bestFit="1" customWidth="1"/>
    <col min="11241" max="11241" width="14.6640625" style="15" customWidth="1"/>
    <col min="11242" max="11251" width="16" style="15" customWidth="1"/>
    <col min="11252" max="11252" width="13.83203125" style="15" customWidth="1"/>
    <col min="11253" max="11253" width="13.5" style="15" customWidth="1"/>
    <col min="11254" max="11254" width="12.6640625" style="15" customWidth="1"/>
    <col min="11255" max="11255" width="15.6640625" style="15" bestFit="1" customWidth="1"/>
    <col min="11256" max="11256" width="14.1640625" style="15" customWidth="1"/>
    <col min="11257" max="11257" width="15.83203125" style="15" bestFit="1" customWidth="1"/>
    <col min="11258" max="11258" width="13.83203125" style="15" bestFit="1" customWidth="1"/>
    <col min="11259" max="11259" width="12.83203125" style="15" customWidth="1"/>
    <col min="11260" max="11260" width="16" style="15" customWidth="1"/>
    <col min="11261" max="11261" width="11.5" style="15" bestFit="1" customWidth="1"/>
    <col min="11262" max="11262" width="14.83203125" style="15" bestFit="1" customWidth="1"/>
    <col min="11263" max="11263" width="13.83203125" style="15" bestFit="1" customWidth="1"/>
    <col min="11264" max="11264" width="13.83203125" style="15" customWidth="1"/>
    <col min="11265" max="11265" width="13.83203125" style="15" bestFit="1" customWidth="1"/>
    <col min="11266" max="11266" width="16" style="15" customWidth="1"/>
    <col min="11267" max="11267" width="13" style="15" customWidth="1"/>
    <col min="11268" max="11268" width="13.5" style="15" bestFit="1" customWidth="1"/>
    <col min="11269" max="11269" width="10.6640625" style="15" bestFit="1" customWidth="1"/>
    <col min="11270" max="11270" width="12" style="15" bestFit="1" customWidth="1"/>
    <col min="11271" max="11271" width="14.6640625" style="15" bestFit="1" customWidth="1"/>
    <col min="11272" max="11272" width="15.33203125" style="15" customWidth="1"/>
    <col min="11273" max="11273" width="12.33203125" style="15" customWidth="1"/>
    <col min="11274" max="11274" width="8" style="15" bestFit="1" customWidth="1"/>
    <col min="11275" max="11276" width="13" style="15" bestFit="1" customWidth="1"/>
    <col min="11277" max="11277" width="8.83203125" style="15" bestFit="1" customWidth="1"/>
    <col min="11278" max="11278" width="16" style="15" customWidth="1"/>
    <col min="11279" max="11279" width="11.33203125" style="15" customWidth="1"/>
    <col min="11280" max="11280" width="13" style="15" bestFit="1" customWidth="1"/>
    <col min="11281" max="11281" width="14.5" style="15" customWidth="1"/>
    <col min="11282" max="11282" width="13" style="15" bestFit="1" customWidth="1"/>
    <col min="11283" max="11283" width="16" style="15" customWidth="1"/>
    <col min="11284" max="11284" width="11" style="15" bestFit="1" customWidth="1"/>
    <col min="11285" max="11285" width="12.1640625" style="15" bestFit="1" customWidth="1"/>
    <col min="11286" max="11286" width="13.6640625" style="15" bestFit="1" customWidth="1"/>
    <col min="11287" max="11476" width="10.6640625" style="15"/>
    <col min="11477" max="11477" width="3.1640625" style="15" bestFit="1" customWidth="1"/>
    <col min="11478" max="11478" width="17" style="15" bestFit="1" customWidth="1"/>
    <col min="11479" max="11479" width="17.6640625" style="15" customWidth="1"/>
    <col min="11480" max="11480" width="9.83203125" style="15" customWidth="1"/>
    <col min="11481" max="11481" width="10.83203125" style="15" customWidth="1"/>
    <col min="11482" max="11482" width="32.5" style="15" bestFit="1" customWidth="1"/>
    <col min="11483" max="11492" width="16" style="15" customWidth="1"/>
    <col min="11493" max="11493" width="14.1640625" style="15" bestFit="1" customWidth="1"/>
    <col min="11494" max="11494" width="13.5" style="15" bestFit="1" customWidth="1"/>
    <col min="11495" max="11495" width="15.5" style="15" bestFit="1" customWidth="1"/>
    <col min="11496" max="11496" width="13.5" style="15" bestFit="1" customWidth="1"/>
    <col min="11497" max="11497" width="14.6640625" style="15" customWidth="1"/>
    <col min="11498" max="11507" width="16" style="15" customWidth="1"/>
    <col min="11508" max="11508" width="13.83203125" style="15" customWidth="1"/>
    <col min="11509" max="11509" width="13.5" style="15" customWidth="1"/>
    <col min="11510" max="11510" width="12.6640625" style="15" customWidth="1"/>
    <col min="11511" max="11511" width="15.6640625" style="15" bestFit="1" customWidth="1"/>
    <col min="11512" max="11512" width="14.1640625" style="15" customWidth="1"/>
    <col min="11513" max="11513" width="15.83203125" style="15" bestFit="1" customWidth="1"/>
    <col min="11514" max="11514" width="13.83203125" style="15" bestFit="1" customWidth="1"/>
    <col min="11515" max="11515" width="12.83203125" style="15" customWidth="1"/>
    <col min="11516" max="11516" width="16" style="15" customWidth="1"/>
    <col min="11517" max="11517" width="11.5" style="15" bestFit="1" customWidth="1"/>
    <col min="11518" max="11518" width="14.83203125" style="15" bestFit="1" customWidth="1"/>
    <col min="11519" max="11519" width="13.83203125" style="15" bestFit="1" customWidth="1"/>
    <col min="11520" max="11520" width="13.83203125" style="15" customWidth="1"/>
    <col min="11521" max="11521" width="13.83203125" style="15" bestFit="1" customWidth="1"/>
    <col min="11522" max="11522" width="16" style="15" customWidth="1"/>
    <col min="11523" max="11523" width="13" style="15" customWidth="1"/>
    <col min="11524" max="11524" width="13.5" style="15" bestFit="1" customWidth="1"/>
    <col min="11525" max="11525" width="10.6640625" style="15" bestFit="1" customWidth="1"/>
    <col min="11526" max="11526" width="12" style="15" bestFit="1" customWidth="1"/>
    <col min="11527" max="11527" width="14.6640625" style="15" bestFit="1" customWidth="1"/>
    <col min="11528" max="11528" width="15.33203125" style="15" customWidth="1"/>
    <col min="11529" max="11529" width="12.33203125" style="15" customWidth="1"/>
    <col min="11530" max="11530" width="8" style="15" bestFit="1" customWidth="1"/>
    <col min="11531" max="11532" width="13" style="15" bestFit="1" customWidth="1"/>
    <col min="11533" max="11533" width="8.83203125" style="15" bestFit="1" customWidth="1"/>
    <col min="11534" max="11534" width="16" style="15" customWidth="1"/>
    <col min="11535" max="11535" width="11.33203125" style="15" customWidth="1"/>
    <col min="11536" max="11536" width="13" style="15" bestFit="1" customWidth="1"/>
    <col min="11537" max="11537" width="14.5" style="15" customWidth="1"/>
    <col min="11538" max="11538" width="13" style="15" bestFit="1" customWidth="1"/>
    <col min="11539" max="11539" width="16" style="15" customWidth="1"/>
    <col min="11540" max="11540" width="11" style="15" bestFit="1" customWidth="1"/>
    <col min="11541" max="11541" width="12.1640625" style="15" bestFit="1" customWidth="1"/>
    <col min="11542" max="11542" width="13.6640625" style="15" bestFit="1" customWidth="1"/>
    <col min="11543" max="11732" width="10.6640625" style="15"/>
    <col min="11733" max="11733" width="3.1640625" style="15" bestFit="1" customWidth="1"/>
    <col min="11734" max="11734" width="17" style="15" bestFit="1" customWidth="1"/>
    <col min="11735" max="11735" width="17.6640625" style="15" customWidth="1"/>
    <col min="11736" max="11736" width="9.83203125" style="15" customWidth="1"/>
    <col min="11737" max="11737" width="10.83203125" style="15" customWidth="1"/>
    <col min="11738" max="11738" width="32.5" style="15" bestFit="1" customWidth="1"/>
    <col min="11739" max="11748" width="16" style="15" customWidth="1"/>
    <col min="11749" max="11749" width="14.1640625" style="15" bestFit="1" customWidth="1"/>
    <col min="11750" max="11750" width="13.5" style="15" bestFit="1" customWidth="1"/>
    <col min="11751" max="11751" width="15.5" style="15" bestFit="1" customWidth="1"/>
    <col min="11752" max="11752" width="13.5" style="15" bestFit="1" customWidth="1"/>
    <col min="11753" max="11753" width="14.6640625" style="15" customWidth="1"/>
    <col min="11754" max="11763" width="16" style="15" customWidth="1"/>
    <col min="11764" max="11764" width="13.83203125" style="15" customWidth="1"/>
    <col min="11765" max="11765" width="13.5" style="15" customWidth="1"/>
    <col min="11766" max="11766" width="12.6640625" style="15" customWidth="1"/>
    <col min="11767" max="11767" width="15.6640625" style="15" bestFit="1" customWidth="1"/>
    <col min="11768" max="11768" width="14.1640625" style="15" customWidth="1"/>
    <col min="11769" max="11769" width="15.83203125" style="15" bestFit="1" customWidth="1"/>
    <col min="11770" max="11770" width="13.83203125" style="15" bestFit="1" customWidth="1"/>
    <col min="11771" max="11771" width="12.83203125" style="15" customWidth="1"/>
    <col min="11772" max="11772" width="16" style="15" customWidth="1"/>
    <col min="11773" max="11773" width="11.5" style="15" bestFit="1" customWidth="1"/>
    <col min="11774" max="11774" width="14.83203125" style="15" bestFit="1" customWidth="1"/>
    <col min="11775" max="11775" width="13.83203125" style="15" bestFit="1" customWidth="1"/>
    <col min="11776" max="11776" width="13.83203125" style="15" customWidth="1"/>
    <col min="11777" max="11777" width="13.83203125" style="15" bestFit="1" customWidth="1"/>
    <col min="11778" max="11778" width="16" style="15" customWidth="1"/>
    <col min="11779" max="11779" width="13" style="15" customWidth="1"/>
    <col min="11780" max="11780" width="13.5" style="15" bestFit="1" customWidth="1"/>
    <col min="11781" max="11781" width="10.6640625" style="15" bestFit="1" customWidth="1"/>
    <col min="11782" max="11782" width="12" style="15" bestFit="1" customWidth="1"/>
    <col min="11783" max="11783" width="14.6640625" style="15" bestFit="1" customWidth="1"/>
    <col min="11784" max="11784" width="15.33203125" style="15" customWidth="1"/>
    <col min="11785" max="11785" width="12.33203125" style="15" customWidth="1"/>
    <col min="11786" max="11786" width="8" style="15" bestFit="1" customWidth="1"/>
    <col min="11787" max="11788" width="13" style="15" bestFit="1" customWidth="1"/>
    <col min="11789" max="11789" width="8.83203125" style="15" bestFit="1" customWidth="1"/>
    <col min="11790" max="11790" width="16" style="15" customWidth="1"/>
    <col min="11791" max="11791" width="11.33203125" style="15" customWidth="1"/>
    <col min="11792" max="11792" width="13" style="15" bestFit="1" customWidth="1"/>
    <col min="11793" max="11793" width="14.5" style="15" customWidth="1"/>
    <col min="11794" max="11794" width="13" style="15" bestFit="1" customWidth="1"/>
    <col min="11795" max="11795" width="16" style="15" customWidth="1"/>
    <col min="11796" max="11796" width="11" style="15" bestFit="1" customWidth="1"/>
    <col min="11797" max="11797" width="12.1640625" style="15" bestFit="1" customWidth="1"/>
    <col min="11798" max="11798" width="13.6640625" style="15" bestFit="1" customWidth="1"/>
    <col min="11799" max="11988" width="10.6640625" style="15"/>
    <col min="11989" max="11989" width="3.1640625" style="15" bestFit="1" customWidth="1"/>
    <col min="11990" max="11990" width="17" style="15" bestFit="1" customWidth="1"/>
    <col min="11991" max="11991" width="17.6640625" style="15" customWidth="1"/>
    <col min="11992" max="11992" width="9.83203125" style="15" customWidth="1"/>
    <col min="11993" max="11993" width="10.83203125" style="15" customWidth="1"/>
    <col min="11994" max="11994" width="32.5" style="15" bestFit="1" customWidth="1"/>
    <col min="11995" max="12004" width="16" style="15" customWidth="1"/>
    <col min="12005" max="12005" width="14.1640625" style="15" bestFit="1" customWidth="1"/>
    <col min="12006" max="12006" width="13.5" style="15" bestFit="1" customWidth="1"/>
    <col min="12007" max="12007" width="15.5" style="15" bestFit="1" customWidth="1"/>
    <col min="12008" max="12008" width="13.5" style="15" bestFit="1" customWidth="1"/>
    <col min="12009" max="12009" width="14.6640625" style="15" customWidth="1"/>
    <col min="12010" max="12019" width="16" style="15" customWidth="1"/>
    <col min="12020" max="12020" width="13.83203125" style="15" customWidth="1"/>
    <col min="12021" max="12021" width="13.5" style="15" customWidth="1"/>
    <col min="12022" max="12022" width="12.6640625" style="15" customWidth="1"/>
    <col min="12023" max="12023" width="15.6640625" style="15" bestFit="1" customWidth="1"/>
    <col min="12024" max="12024" width="14.1640625" style="15" customWidth="1"/>
    <col min="12025" max="12025" width="15.83203125" style="15" bestFit="1" customWidth="1"/>
    <col min="12026" max="12026" width="13.83203125" style="15" bestFit="1" customWidth="1"/>
    <col min="12027" max="12027" width="12.83203125" style="15" customWidth="1"/>
    <col min="12028" max="12028" width="16" style="15" customWidth="1"/>
    <col min="12029" max="12029" width="11.5" style="15" bestFit="1" customWidth="1"/>
    <col min="12030" max="12030" width="14.83203125" style="15" bestFit="1" customWidth="1"/>
    <col min="12031" max="12031" width="13.83203125" style="15" bestFit="1" customWidth="1"/>
    <col min="12032" max="12032" width="13.83203125" style="15" customWidth="1"/>
    <col min="12033" max="12033" width="13.83203125" style="15" bestFit="1" customWidth="1"/>
    <col min="12034" max="12034" width="16" style="15" customWidth="1"/>
    <col min="12035" max="12035" width="13" style="15" customWidth="1"/>
    <col min="12036" max="12036" width="13.5" style="15" bestFit="1" customWidth="1"/>
    <col min="12037" max="12037" width="10.6640625" style="15" bestFit="1" customWidth="1"/>
    <col min="12038" max="12038" width="12" style="15" bestFit="1" customWidth="1"/>
    <col min="12039" max="12039" width="14.6640625" style="15" bestFit="1" customWidth="1"/>
    <col min="12040" max="12040" width="15.33203125" style="15" customWidth="1"/>
    <col min="12041" max="12041" width="12.33203125" style="15" customWidth="1"/>
    <col min="12042" max="12042" width="8" style="15" bestFit="1" customWidth="1"/>
    <col min="12043" max="12044" width="13" style="15" bestFit="1" customWidth="1"/>
    <col min="12045" max="12045" width="8.83203125" style="15" bestFit="1" customWidth="1"/>
    <col min="12046" max="12046" width="16" style="15" customWidth="1"/>
    <col min="12047" max="12047" width="11.33203125" style="15" customWidth="1"/>
    <col min="12048" max="12048" width="13" style="15" bestFit="1" customWidth="1"/>
    <col min="12049" max="12049" width="14.5" style="15" customWidth="1"/>
    <col min="12050" max="12050" width="13" style="15" bestFit="1" customWidth="1"/>
    <col min="12051" max="12051" width="16" style="15" customWidth="1"/>
    <col min="12052" max="12052" width="11" style="15" bestFit="1" customWidth="1"/>
    <col min="12053" max="12053" width="12.1640625" style="15" bestFit="1" customWidth="1"/>
    <col min="12054" max="12054" width="13.6640625" style="15" bestFit="1" customWidth="1"/>
    <col min="12055" max="12244" width="10.6640625" style="15"/>
    <col min="12245" max="12245" width="3.1640625" style="15" bestFit="1" customWidth="1"/>
    <col min="12246" max="12246" width="17" style="15" bestFit="1" customWidth="1"/>
    <col min="12247" max="12247" width="17.6640625" style="15" customWidth="1"/>
    <col min="12248" max="12248" width="9.83203125" style="15" customWidth="1"/>
    <col min="12249" max="12249" width="10.83203125" style="15" customWidth="1"/>
    <col min="12250" max="12250" width="32.5" style="15" bestFit="1" customWidth="1"/>
    <col min="12251" max="12260" width="16" style="15" customWidth="1"/>
    <col min="12261" max="12261" width="14.1640625" style="15" bestFit="1" customWidth="1"/>
    <col min="12262" max="12262" width="13.5" style="15" bestFit="1" customWidth="1"/>
    <col min="12263" max="12263" width="15.5" style="15" bestFit="1" customWidth="1"/>
    <col min="12264" max="12264" width="13.5" style="15" bestFit="1" customWidth="1"/>
    <col min="12265" max="12265" width="14.6640625" style="15" customWidth="1"/>
    <col min="12266" max="12275" width="16" style="15" customWidth="1"/>
    <col min="12276" max="12276" width="13.83203125" style="15" customWidth="1"/>
    <col min="12277" max="12277" width="13.5" style="15" customWidth="1"/>
    <col min="12278" max="12278" width="12.6640625" style="15" customWidth="1"/>
    <col min="12279" max="12279" width="15.6640625" style="15" bestFit="1" customWidth="1"/>
    <col min="12280" max="12280" width="14.1640625" style="15" customWidth="1"/>
    <col min="12281" max="12281" width="15.83203125" style="15" bestFit="1" customWidth="1"/>
    <col min="12282" max="12282" width="13.83203125" style="15" bestFit="1" customWidth="1"/>
    <col min="12283" max="12283" width="12.83203125" style="15" customWidth="1"/>
    <col min="12284" max="12284" width="16" style="15" customWidth="1"/>
    <col min="12285" max="12285" width="11.5" style="15" bestFit="1" customWidth="1"/>
    <col min="12286" max="12286" width="14.83203125" style="15" bestFit="1" customWidth="1"/>
    <col min="12287" max="12287" width="13.83203125" style="15" bestFit="1" customWidth="1"/>
    <col min="12288" max="12288" width="13.83203125" style="15" customWidth="1"/>
    <col min="12289" max="12289" width="13.83203125" style="15" bestFit="1" customWidth="1"/>
    <col min="12290" max="12290" width="16" style="15" customWidth="1"/>
    <col min="12291" max="12291" width="13" style="15" customWidth="1"/>
    <col min="12292" max="12292" width="13.5" style="15" bestFit="1" customWidth="1"/>
    <col min="12293" max="12293" width="10.6640625" style="15" bestFit="1" customWidth="1"/>
    <col min="12294" max="12294" width="12" style="15" bestFit="1" customWidth="1"/>
    <col min="12295" max="12295" width="14.6640625" style="15" bestFit="1" customWidth="1"/>
    <col min="12296" max="12296" width="15.33203125" style="15" customWidth="1"/>
    <col min="12297" max="12297" width="12.33203125" style="15" customWidth="1"/>
    <col min="12298" max="12298" width="8" style="15" bestFit="1" customWidth="1"/>
    <col min="12299" max="12300" width="13" style="15" bestFit="1" customWidth="1"/>
    <col min="12301" max="12301" width="8.83203125" style="15" bestFit="1" customWidth="1"/>
    <col min="12302" max="12302" width="16" style="15" customWidth="1"/>
    <col min="12303" max="12303" width="11.33203125" style="15" customWidth="1"/>
    <col min="12304" max="12304" width="13" style="15" bestFit="1" customWidth="1"/>
    <col min="12305" max="12305" width="14.5" style="15" customWidth="1"/>
    <col min="12306" max="12306" width="13" style="15" bestFit="1" customWidth="1"/>
    <col min="12307" max="12307" width="16" style="15" customWidth="1"/>
    <col min="12308" max="12308" width="11" style="15" bestFit="1" customWidth="1"/>
    <col min="12309" max="12309" width="12.1640625" style="15" bestFit="1" customWidth="1"/>
    <col min="12310" max="12310" width="13.6640625" style="15" bestFit="1" customWidth="1"/>
    <col min="12311" max="12500" width="10.6640625" style="15"/>
    <col min="12501" max="12501" width="3.1640625" style="15" bestFit="1" customWidth="1"/>
    <col min="12502" max="12502" width="17" style="15" bestFit="1" customWidth="1"/>
    <col min="12503" max="12503" width="17.6640625" style="15" customWidth="1"/>
    <col min="12504" max="12504" width="9.83203125" style="15" customWidth="1"/>
    <col min="12505" max="12505" width="10.83203125" style="15" customWidth="1"/>
    <col min="12506" max="12506" width="32.5" style="15" bestFit="1" customWidth="1"/>
    <col min="12507" max="12516" width="16" style="15" customWidth="1"/>
    <col min="12517" max="12517" width="14.1640625" style="15" bestFit="1" customWidth="1"/>
    <col min="12518" max="12518" width="13.5" style="15" bestFit="1" customWidth="1"/>
    <col min="12519" max="12519" width="15.5" style="15" bestFit="1" customWidth="1"/>
    <col min="12520" max="12520" width="13.5" style="15" bestFit="1" customWidth="1"/>
    <col min="12521" max="12521" width="14.6640625" style="15" customWidth="1"/>
    <col min="12522" max="12531" width="16" style="15" customWidth="1"/>
    <col min="12532" max="12532" width="13.83203125" style="15" customWidth="1"/>
    <col min="12533" max="12533" width="13.5" style="15" customWidth="1"/>
    <col min="12534" max="12534" width="12.6640625" style="15" customWidth="1"/>
    <col min="12535" max="12535" width="15.6640625" style="15" bestFit="1" customWidth="1"/>
    <col min="12536" max="12536" width="14.1640625" style="15" customWidth="1"/>
    <col min="12537" max="12537" width="15.83203125" style="15" bestFit="1" customWidth="1"/>
    <col min="12538" max="12538" width="13.83203125" style="15" bestFit="1" customWidth="1"/>
    <col min="12539" max="12539" width="12.83203125" style="15" customWidth="1"/>
    <col min="12540" max="12540" width="16" style="15" customWidth="1"/>
    <col min="12541" max="12541" width="11.5" style="15" bestFit="1" customWidth="1"/>
    <col min="12542" max="12542" width="14.83203125" style="15" bestFit="1" customWidth="1"/>
    <col min="12543" max="12543" width="13.83203125" style="15" bestFit="1" customWidth="1"/>
    <col min="12544" max="12544" width="13.83203125" style="15" customWidth="1"/>
    <col min="12545" max="12545" width="13.83203125" style="15" bestFit="1" customWidth="1"/>
    <col min="12546" max="12546" width="16" style="15" customWidth="1"/>
    <col min="12547" max="12547" width="13" style="15" customWidth="1"/>
    <col min="12548" max="12548" width="13.5" style="15" bestFit="1" customWidth="1"/>
    <col min="12549" max="12549" width="10.6640625" style="15" bestFit="1" customWidth="1"/>
    <col min="12550" max="12550" width="12" style="15" bestFit="1" customWidth="1"/>
    <col min="12551" max="12551" width="14.6640625" style="15" bestFit="1" customWidth="1"/>
    <col min="12552" max="12552" width="15.33203125" style="15" customWidth="1"/>
    <col min="12553" max="12553" width="12.33203125" style="15" customWidth="1"/>
    <col min="12554" max="12554" width="8" style="15" bestFit="1" customWidth="1"/>
    <col min="12555" max="12556" width="13" style="15" bestFit="1" customWidth="1"/>
    <col min="12557" max="12557" width="8.83203125" style="15" bestFit="1" customWidth="1"/>
    <col min="12558" max="12558" width="16" style="15" customWidth="1"/>
    <col min="12559" max="12559" width="11.33203125" style="15" customWidth="1"/>
    <col min="12560" max="12560" width="13" style="15" bestFit="1" customWidth="1"/>
    <col min="12561" max="12561" width="14.5" style="15" customWidth="1"/>
    <col min="12562" max="12562" width="13" style="15" bestFit="1" customWidth="1"/>
    <col min="12563" max="12563" width="16" style="15" customWidth="1"/>
    <col min="12564" max="12564" width="11" style="15" bestFit="1" customWidth="1"/>
    <col min="12565" max="12565" width="12.1640625" style="15" bestFit="1" customWidth="1"/>
    <col min="12566" max="12566" width="13.6640625" style="15" bestFit="1" customWidth="1"/>
    <col min="12567" max="12756" width="10.6640625" style="15"/>
    <col min="12757" max="12757" width="3.1640625" style="15" bestFit="1" customWidth="1"/>
    <col min="12758" max="12758" width="17" style="15" bestFit="1" customWidth="1"/>
    <col min="12759" max="12759" width="17.6640625" style="15" customWidth="1"/>
    <col min="12760" max="12760" width="9.83203125" style="15" customWidth="1"/>
    <col min="12761" max="12761" width="10.83203125" style="15" customWidth="1"/>
    <col min="12762" max="12762" width="32.5" style="15" bestFit="1" customWidth="1"/>
    <col min="12763" max="12772" width="16" style="15" customWidth="1"/>
    <col min="12773" max="12773" width="14.1640625" style="15" bestFit="1" customWidth="1"/>
    <col min="12774" max="12774" width="13.5" style="15" bestFit="1" customWidth="1"/>
    <col min="12775" max="12775" width="15.5" style="15" bestFit="1" customWidth="1"/>
    <col min="12776" max="12776" width="13.5" style="15" bestFit="1" customWidth="1"/>
    <col min="12777" max="12777" width="14.6640625" style="15" customWidth="1"/>
    <col min="12778" max="12787" width="16" style="15" customWidth="1"/>
    <col min="12788" max="12788" width="13.83203125" style="15" customWidth="1"/>
    <col min="12789" max="12789" width="13.5" style="15" customWidth="1"/>
    <col min="12790" max="12790" width="12.6640625" style="15" customWidth="1"/>
    <col min="12791" max="12791" width="15.6640625" style="15" bestFit="1" customWidth="1"/>
    <col min="12792" max="12792" width="14.1640625" style="15" customWidth="1"/>
    <col min="12793" max="12793" width="15.83203125" style="15" bestFit="1" customWidth="1"/>
    <col min="12794" max="12794" width="13.83203125" style="15" bestFit="1" customWidth="1"/>
    <col min="12795" max="12795" width="12.83203125" style="15" customWidth="1"/>
    <col min="12796" max="12796" width="16" style="15" customWidth="1"/>
    <col min="12797" max="12797" width="11.5" style="15" bestFit="1" customWidth="1"/>
    <col min="12798" max="12798" width="14.83203125" style="15" bestFit="1" customWidth="1"/>
    <col min="12799" max="12799" width="13.83203125" style="15" bestFit="1" customWidth="1"/>
    <col min="12800" max="12800" width="13.83203125" style="15" customWidth="1"/>
    <col min="12801" max="12801" width="13.83203125" style="15" bestFit="1" customWidth="1"/>
    <col min="12802" max="12802" width="16" style="15" customWidth="1"/>
    <col min="12803" max="12803" width="13" style="15" customWidth="1"/>
    <col min="12804" max="12804" width="13.5" style="15" bestFit="1" customWidth="1"/>
    <col min="12805" max="12805" width="10.6640625" style="15" bestFit="1" customWidth="1"/>
    <col min="12806" max="12806" width="12" style="15" bestFit="1" customWidth="1"/>
    <col min="12807" max="12807" width="14.6640625" style="15" bestFit="1" customWidth="1"/>
    <col min="12808" max="12808" width="15.33203125" style="15" customWidth="1"/>
    <col min="12809" max="12809" width="12.33203125" style="15" customWidth="1"/>
    <col min="12810" max="12810" width="8" style="15" bestFit="1" customWidth="1"/>
    <col min="12811" max="12812" width="13" style="15" bestFit="1" customWidth="1"/>
    <col min="12813" max="12813" width="8.83203125" style="15" bestFit="1" customWidth="1"/>
    <col min="12814" max="12814" width="16" style="15" customWidth="1"/>
    <col min="12815" max="12815" width="11.33203125" style="15" customWidth="1"/>
    <col min="12816" max="12816" width="13" style="15" bestFit="1" customWidth="1"/>
    <col min="12817" max="12817" width="14.5" style="15" customWidth="1"/>
    <col min="12818" max="12818" width="13" style="15" bestFit="1" customWidth="1"/>
    <col min="12819" max="12819" width="16" style="15" customWidth="1"/>
    <col min="12820" max="12820" width="11" style="15" bestFit="1" customWidth="1"/>
    <col min="12821" max="12821" width="12.1640625" style="15" bestFit="1" customWidth="1"/>
    <col min="12822" max="12822" width="13.6640625" style="15" bestFit="1" customWidth="1"/>
    <col min="12823" max="13012" width="10.6640625" style="15"/>
    <col min="13013" max="13013" width="3.1640625" style="15" bestFit="1" customWidth="1"/>
    <col min="13014" max="13014" width="17" style="15" bestFit="1" customWidth="1"/>
    <col min="13015" max="13015" width="17.6640625" style="15" customWidth="1"/>
    <col min="13016" max="13016" width="9.83203125" style="15" customWidth="1"/>
    <col min="13017" max="13017" width="10.83203125" style="15" customWidth="1"/>
    <col min="13018" max="13018" width="32.5" style="15" bestFit="1" customWidth="1"/>
    <col min="13019" max="13028" width="16" style="15" customWidth="1"/>
    <col min="13029" max="13029" width="14.1640625" style="15" bestFit="1" customWidth="1"/>
    <col min="13030" max="13030" width="13.5" style="15" bestFit="1" customWidth="1"/>
    <col min="13031" max="13031" width="15.5" style="15" bestFit="1" customWidth="1"/>
    <col min="13032" max="13032" width="13.5" style="15" bestFit="1" customWidth="1"/>
    <col min="13033" max="13033" width="14.6640625" style="15" customWidth="1"/>
    <col min="13034" max="13043" width="16" style="15" customWidth="1"/>
    <col min="13044" max="13044" width="13.83203125" style="15" customWidth="1"/>
    <col min="13045" max="13045" width="13.5" style="15" customWidth="1"/>
    <col min="13046" max="13046" width="12.6640625" style="15" customWidth="1"/>
    <col min="13047" max="13047" width="15.6640625" style="15" bestFit="1" customWidth="1"/>
    <col min="13048" max="13048" width="14.1640625" style="15" customWidth="1"/>
    <col min="13049" max="13049" width="15.83203125" style="15" bestFit="1" customWidth="1"/>
    <col min="13050" max="13050" width="13.83203125" style="15" bestFit="1" customWidth="1"/>
    <col min="13051" max="13051" width="12.83203125" style="15" customWidth="1"/>
    <col min="13052" max="13052" width="16" style="15" customWidth="1"/>
    <col min="13053" max="13053" width="11.5" style="15" bestFit="1" customWidth="1"/>
    <col min="13054" max="13054" width="14.83203125" style="15" bestFit="1" customWidth="1"/>
    <col min="13055" max="13055" width="13.83203125" style="15" bestFit="1" customWidth="1"/>
    <col min="13056" max="13056" width="13.83203125" style="15" customWidth="1"/>
    <col min="13057" max="13057" width="13.83203125" style="15" bestFit="1" customWidth="1"/>
    <col min="13058" max="13058" width="16" style="15" customWidth="1"/>
    <col min="13059" max="13059" width="13" style="15" customWidth="1"/>
    <col min="13060" max="13060" width="13.5" style="15" bestFit="1" customWidth="1"/>
    <col min="13061" max="13061" width="10.6640625" style="15" bestFit="1" customWidth="1"/>
    <col min="13062" max="13062" width="12" style="15" bestFit="1" customWidth="1"/>
    <col min="13063" max="13063" width="14.6640625" style="15" bestFit="1" customWidth="1"/>
    <col min="13064" max="13064" width="15.33203125" style="15" customWidth="1"/>
    <col min="13065" max="13065" width="12.33203125" style="15" customWidth="1"/>
    <col min="13066" max="13066" width="8" style="15" bestFit="1" customWidth="1"/>
    <col min="13067" max="13068" width="13" style="15" bestFit="1" customWidth="1"/>
    <col min="13069" max="13069" width="8.83203125" style="15" bestFit="1" customWidth="1"/>
    <col min="13070" max="13070" width="16" style="15" customWidth="1"/>
    <col min="13071" max="13071" width="11.33203125" style="15" customWidth="1"/>
    <col min="13072" max="13072" width="13" style="15" bestFit="1" customWidth="1"/>
    <col min="13073" max="13073" width="14.5" style="15" customWidth="1"/>
    <col min="13074" max="13074" width="13" style="15" bestFit="1" customWidth="1"/>
    <col min="13075" max="13075" width="16" style="15" customWidth="1"/>
    <col min="13076" max="13076" width="11" style="15" bestFit="1" customWidth="1"/>
    <col min="13077" max="13077" width="12.1640625" style="15" bestFit="1" customWidth="1"/>
    <col min="13078" max="13078" width="13.6640625" style="15" bestFit="1" customWidth="1"/>
    <col min="13079" max="13268" width="10.6640625" style="15"/>
    <col min="13269" max="13269" width="3.1640625" style="15" bestFit="1" customWidth="1"/>
    <col min="13270" max="13270" width="17" style="15" bestFit="1" customWidth="1"/>
    <col min="13271" max="13271" width="17.6640625" style="15" customWidth="1"/>
    <col min="13272" max="13272" width="9.83203125" style="15" customWidth="1"/>
    <col min="13273" max="13273" width="10.83203125" style="15" customWidth="1"/>
    <col min="13274" max="13274" width="32.5" style="15" bestFit="1" customWidth="1"/>
    <col min="13275" max="13284" width="16" style="15" customWidth="1"/>
    <col min="13285" max="13285" width="14.1640625" style="15" bestFit="1" customWidth="1"/>
    <col min="13286" max="13286" width="13.5" style="15" bestFit="1" customWidth="1"/>
    <col min="13287" max="13287" width="15.5" style="15" bestFit="1" customWidth="1"/>
    <col min="13288" max="13288" width="13.5" style="15" bestFit="1" customWidth="1"/>
    <col min="13289" max="13289" width="14.6640625" style="15" customWidth="1"/>
    <col min="13290" max="13299" width="16" style="15" customWidth="1"/>
    <col min="13300" max="13300" width="13.83203125" style="15" customWidth="1"/>
    <col min="13301" max="13301" width="13.5" style="15" customWidth="1"/>
    <col min="13302" max="13302" width="12.6640625" style="15" customWidth="1"/>
    <col min="13303" max="13303" width="15.6640625" style="15" bestFit="1" customWidth="1"/>
    <col min="13304" max="13304" width="14.1640625" style="15" customWidth="1"/>
    <col min="13305" max="13305" width="15.83203125" style="15" bestFit="1" customWidth="1"/>
    <col min="13306" max="13306" width="13.83203125" style="15" bestFit="1" customWidth="1"/>
    <col min="13307" max="13307" width="12.83203125" style="15" customWidth="1"/>
    <col min="13308" max="13308" width="16" style="15" customWidth="1"/>
    <col min="13309" max="13309" width="11.5" style="15" bestFit="1" customWidth="1"/>
    <col min="13310" max="13310" width="14.83203125" style="15" bestFit="1" customWidth="1"/>
    <col min="13311" max="13311" width="13.83203125" style="15" bestFit="1" customWidth="1"/>
    <col min="13312" max="13312" width="13.83203125" style="15" customWidth="1"/>
    <col min="13313" max="13313" width="13.83203125" style="15" bestFit="1" customWidth="1"/>
    <col min="13314" max="13314" width="16" style="15" customWidth="1"/>
    <col min="13315" max="13315" width="13" style="15" customWidth="1"/>
    <col min="13316" max="13316" width="13.5" style="15" bestFit="1" customWidth="1"/>
    <col min="13317" max="13317" width="10.6640625" style="15" bestFit="1" customWidth="1"/>
    <col min="13318" max="13318" width="12" style="15" bestFit="1" customWidth="1"/>
    <col min="13319" max="13319" width="14.6640625" style="15" bestFit="1" customWidth="1"/>
    <col min="13320" max="13320" width="15.33203125" style="15" customWidth="1"/>
    <col min="13321" max="13321" width="12.33203125" style="15" customWidth="1"/>
    <col min="13322" max="13322" width="8" style="15" bestFit="1" customWidth="1"/>
    <col min="13323" max="13324" width="13" style="15" bestFit="1" customWidth="1"/>
    <col min="13325" max="13325" width="8.83203125" style="15" bestFit="1" customWidth="1"/>
    <col min="13326" max="13326" width="16" style="15" customWidth="1"/>
    <col min="13327" max="13327" width="11.33203125" style="15" customWidth="1"/>
    <col min="13328" max="13328" width="13" style="15" bestFit="1" customWidth="1"/>
    <col min="13329" max="13329" width="14.5" style="15" customWidth="1"/>
    <col min="13330" max="13330" width="13" style="15" bestFit="1" customWidth="1"/>
    <col min="13331" max="13331" width="16" style="15" customWidth="1"/>
    <col min="13332" max="13332" width="11" style="15" bestFit="1" customWidth="1"/>
    <col min="13333" max="13333" width="12.1640625" style="15" bestFit="1" customWidth="1"/>
    <col min="13334" max="13334" width="13.6640625" style="15" bestFit="1" customWidth="1"/>
    <col min="13335" max="13524" width="10.6640625" style="15"/>
    <col min="13525" max="13525" width="3.1640625" style="15" bestFit="1" customWidth="1"/>
    <col min="13526" max="13526" width="17" style="15" bestFit="1" customWidth="1"/>
    <col min="13527" max="13527" width="17.6640625" style="15" customWidth="1"/>
    <col min="13528" max="13528" width="9.83203125" style="15" customWidth="1"/>
    <col min="13529" max="13529" width="10.83203125" style="15" customWidth="1"/>
    <col min="13530" max="13530" width="32.5" style="15" bestFit="1" customWidth="1"/>
    <col min="13531" max="13540" width="16" style="15" customWidth="1"/>
    <col min="13541" max="13541" width="14.1640625" style="15" bestFit="1" customWidth="1"/>
    <col min="13542" max="13542" width="13.5" style="15" bestFit="1" customWidth="1"/>
    <col min="13543" max="13543" width="15.5" style="15" bestFit="1" customWidth="1"/>
    <col min="13544" max="13544" width="13.5" style="15" bestFit="1" customWidth="1"/>
    <col min="13545" max="13545" width="14.6640625" style="15" customWidth="1"/>
    <col min="13546" max="13555" width="16" style="15" customWidth="1"/>
    <col min="13556" max="13556" width="13.83203125" style="15" customWidth="1"/>
    <col min="13557" max="13557" width="13.5" style="15" customWidth="1"/>
    <col min="13558" max="13558" width="12.6640625" style="15" customWidth="1"/>
    <col min="13559" max="13559" width="15.6640625" style="15" bestFit="1" customWidth="1"/>
    <col min="13560" max="13560" width="14.1640625" style="15" customWidth="1"/>
    <col min="13561" max="13561" width="15.83203125" style="15" bestFit="1" customWidth="1"/>
    <col min="13562" max="13562" width="13.83203125" style="15" bestFit="1" customWidth="1"/>
    <col min="13563" max="13563" width="12.83203125" style="15" customWidth="1"/>
    <col min="13564" max="13564" width="16" style="15" customWidth="1"/>
    <col min="13565" max="13565" width="11.5" style="15" bestFit="1" customWidth="1"/>
    <col min="13566" max="13566" width="14.83203125" style="15" bestFit="1" customWidth="1"/>
    <col min="13567" max="13567" width="13.83203125" style="15" bestFit="1" customWidth="1"/>
    <col min="13568" max="13568" width="13.83203125" style="15" customWidth="1"/>
    <col min="13569" max="13569" width="13.83203125" style="15" bestFit="1" customWidth="1"/>
    <col min="13570" max="13570" width="16" style="15" customWidth="1"/>
    <col min="13571" max="13571" width="13" style="15" customWidth="1"/>
    <col min="13572" max="13572" width="13.5" style="15" bestFit="1" customWidth="1"/>
    <col min="13573" max="13573" width="10.6640625" style="15" bestFit="1" customWidth="1"/>
    <col min="13574" max="13574" width="12" style="15" bestFit="1" customWidth="1"/>
    <col min="13575" max="13575" width="14.6640625" style="15" bestFit="1" customWidth="1"/>
    <col min="13576" max="13576" width="15.33203125" style="15" customWidth="1"/>
    <col min="13577" max="13577" width="12.33203125" style="15" customWidth="1"/>
    <col min="13578" max="13578" width="8" style="15" bestFit="1" customWidth="1"/>
    <col min="13579" max="13580" width="13" style="15" bestFit="1" customWidth="1"/>
    <col min="13581" max="13581" width="8.83203125" style="15" bestFit="1" customWidth="1"/>
    <col min="13582" max="13582" width="16" style="15" customWidth="1"/>
    <col min="13583" max="13583" width="11.33203125" style="15" customWidth="1"/>
    <col min="13584" max="13584" width="13" style="15" bestFit="1" customWidth="1"/>
    <col min="13585" max="13585" width="14.5" style="15" customWidth="1"/>
    <col min="13586" max="13586" width="13" style="15" bestFit="1" customWidth="1"/>
    <col min="13587" max="13587" width="16" style="15" customWidth="1"/>
    <col min="13588" max="13588" width="11" style="15" bestFit="1" customWidth="1"/>
    <col min="13589" max="13589" width="12.1640625" style="15" bestFit="1" customWidth="1"/>
    <col min="13590" max="13590" width="13.6640625" style="15" bestFit="1" customWidth="1"/>
    <col min="13591" max="13780" width="10.6640625" style="15"/>
    <col min="13781" max="13781" width="3.1640625" style="15" bestFit="1" customWidth="1"/>
    <col min="13782" max="13782" width="17" style="15" bestFit="1" customWidth="1"/>
    <col min="13783" max="13783" width="17.6640625" style="15" customWidth="1"/>
    <col min="13784" max="13784" width="9.83203125" style="15" customWidth="1"/>
    <col min="13785" max="13785" width="10.83203125" style="15" customWidth="1"/>
    <col min="13786" max="13786" width="32.5" style="15" bestFit="1" customWidth="1"/>
    <col min="13787" max="13796" width="16" style="15" customWidth="1"/>
    <col min="13797" max="13797" width="14.1640625" style="15" bestFit="1" customWidth="1"/>
    <col min="13798" max="13798" width="13.5" style="15" bestFit="1" customWidth="1"/>
    <col min="13799" max="13799" width="15.5" style="15" bestFit="1" customWidth="1"/>
    <col min="13800" max="13800" width="13.5" style="15" bestFit="1" customWidth="1"/>
    <col min="13801" max="13801" width="14.6640625" style="15" customWidth="1"/>
    <col min="13802" max="13811" width="16" style="15" customWidth="1"/>
    <col min="13812" max="13812" width="13.83203125" style="15" customWidth="1"/>
    <col min="13813" max="13813" width="13.5" style="15" customWidth="1"/>
    <col min="13814" max="13814" width="12.6640625" style="15" customWidth="1"/>
    <col min="13815" max="13815" width="15.6640625" style="15" bestFit="1" customWidth="1"/>
    <col min="13816" max="13816" width="14.1640625" style="15" customWidth="1"/>
    <col min="13817" max="13817" width="15.83203125" style="15" bestFit="1" customWidth="1"/>
    <col min="13818" max="13818" width="13.83203125" style="15" bestFit="1" customWidth="1"/>
    <col min="13819" max="13819" width="12.83203125" style="15" customWidth="1"/>
    <col min="13820" max="13820" width="16" style="15" customWidth="1"/>
    <col min="13821" max="13821" width="11.5" style="15" bestFit="1" customWidth="1"/>
    <col min="13822" max="13822" width="14.83203125" style="15" bestFit="1" customWidth="1"/>
    <col min="13823" max="13823" width="13.83203125" style="15" bestFit="1" customWidth="1"/>
    <col min="13824" max="13824" width="13.83203125" style="15" customWidth="1"/>
    <col min="13825" max="13825" width="13.83203125" style="15" bestFit="1" customWidth="1"/>
    <col min="13826" max="13826" width="16" style="15" customWidth="1"/>
    <col min="13827" max="13827" width="13" style="15" customWidth="1"/>
    <col min="13828" max="13828" width="13.5" style="15" bestFit="1" customWidth="1"/>
    <col min="13829" max="13829" width="10.6640625" style="15" bestFit="1" customWidth="1"/>
    <col min="13830" max="13830" width="12" style="15" bestFit="1" customWidth="1"/>
    <col min="13831" max="13831" width="14.6640625" style="15" bestFit="1" customWidth="1"/>
    <col min="13832" max="13832" width="15.33203125" style="15" customWidth="1"/>
    <col min="13833" max="13833" width="12.33203125" style="15" customWidth="1"/>
    <col min="13834" max="13834" width="8" style="15" bestFit="1" customWidth="1"/>
    <col min="13835" max="13836" width="13" style="15" bestFit="1" customWidth="1"/>
    <col min="13837" max="13837" width="8.83203125" style="15" bestFit="1" customWidth="1"/>
    <col min="13838" max="13838" width="16" style="15" customWidth="1"/>
    <col min="13839" max="13839" width="11.33203125" style="15" customWidth="1"/>
    <col min="13840" max="13840" width="13" style="15" bestFit="1" customWidth="1"/>
    <col min="13841" max="13841" width="14.5" style="15" customWidth="1"/>
    <col min="13842" max="13842" width="13" style="15" bestFit="1" customWidth="1"/>
    <col min="13843" max="13843" width="16" style="15" customWidth="1"/>
    <col min="13844" max="13844" width="11" style="15" bestFit="1" customWidth="1"/>
    <col min="13845" max="13845" width="12.1640625" style="15" bestFit="1" customWidth="1"/>
    <col min="13846" max="13846" width="13.6640625" style="15" bestFit="1" customWidth="1"/>
    <col min="13847" max="14036" width="10.6640625" style="15"/>
    <col min="14037" max="14037" width="3.1640625" style="15" bestFit="1" customWidth="1"/>
    <col min="14038" max="14038" width="17" style="15" bestFit="1" customWidth="1"/>
    <col min="14039" max="14039" width="17.6640625" style="15" customWidth="1"/>
    <col min="14040" max="14040" width="9.83203125" style="15" customWidth="1"/>
    <col min="14041" max="14041" width="10.83203125" style="15" customWidth="1"/>
    <col min="14042" max="14042" width="32.5" style="15" bestFit="1" customWidth="1"/>
    <col min="14043" max="14052" width="16" style="15" customWidth="1"/>
    <col min="14053" max="14053" width="14.1640625" style="15" bestFit="1" customWidth="1"/>
    <col min="14054" max="14054" width="13.5" style="15" bestFit="1" customWidth="1"/>
    <col min="14055" max="14055" width="15.5" style="15" bestFit="1" customWidth="1"/>
    <col min="14056" max="14056" width="13.5" style="15" bestFit="1" customWidth="1"/>
    <col min="14057" max="14057" width="14.6640625" style="15" customWidth="1"/>
    <col min="14058" max="14067" width="16" style="15" customWidth="1"/>
    <col min="14068" max="14068" width="13.83203125" style="15" customWidth="1"/>
    <col min="14069" max="14069" width="13.5" style="15" customWidth="1"/>
    <col min="14070" max="14070" width="12.6640625" style="15" customWidth="1"/>
    <col min="14071" max="14071" width="15.6640625" style="15" bestFit="1" customWidth="1"/>
    <col min="14072" max="14072" width="14.1640625" style="15" customWidth="1"/>
    <col min="14073" max="14073" width="15.83203125" style="15" bestFit="1" customWidth="1"/>
    <col min="14074" max="14074" width="13.83203125" style="15" bestFit="1" customWidth="1"/>
    <col min="14075" max="14075" width="12.83203125" style="15" customWidth="1"/>
    <col min="14076" max="14076" width="16" style="15" customWidth="1"/>
    <col min="14077" max="14077" width="11.5" style="15" bestFit="1" customWidth="1"/>
    <col min="14078" max="14078" width="14.83203125" style="15" bestFit="1" customWidth="1"/>
    <col min="14079" max="14079" width="13.83203125" style="15" bestFit="1" customWidth="1"/>
    <col min="14080" max="14080" width="13.83203125" style="15" customWidth="1"/>
    <col min="14081" max="14081" width="13.83203125" style="15" bestFit="1" customWidth="1"/>
    <col min="14082" max="14082" width="16" style="15" customWidth="1"/>
    <col min="14083" max="14083" width="13" style="15" customWidth="1"/>
    <col min="14084" max="14084" width="13.5" style="15" bestFit="1" customWidth="1"/>
    <col min="14085" max="14085" width="10.6640625" style="15" bestFit="1" customWidth="1"/>
    <col min="14086" max="14086" width="12" style="15" bestFit="1" customWidth="1"/>
    <col min="14087" max="14087" width="14.6640625" style="15" bestFit="1" customWidth="1"/>
    <col min="14088" max="14088" width="15.33203125" style="15" customWidth="1"/>
    <col min="14089" max="14089" width="12.33203125" style="15" customWidth="1"/>
    <col min="14090" max="14090" width="8" style="15" bestFit="1" customWidth="1"/>
    <col min="14091" max="14092" width="13" style="15" bestFit="1" customWidth="1"/>
    <col min="14093" max="14093" width="8.83203125" style="15" bestFit="1" customWidth="1"/>
    <col min="14094" max="14094" width="16" style="15" customWidth="1"/>
    <col min="14095" max="14095" width="11.33203125" style="15" customWidth="1"/>
    <col min="14096" max="14096" width="13" style="15" bestFit="1" customWidth="1"/>
    <col min="14097" max="14097" width="14.5" style="15" customWidth="1"/>
    <col min="14098" max="14098" width="13" style="15" bestFit="1" customWidth="1"/>
    <col min="14099" max="14099" width="16" style="15" customWidth="1"/>
    <col min="14100" max="14100" width="11" style="15" bestFit="1" customWidth="1"/>
    <col min="14101" max="14101" width="12.1640625" style="15" bestFit="1" customWidth="1"/>
    <col min="14102" max="14102" width="13.6640625" style="15" bestFit="1" customWidth="1"/>
    <col min="14103" max="14292" width="10.6640625" style="15"/>
    <col min="14293" max="14293" width="3.1640625" style="15" bestFit="1" customWidth="1"/>
    <col min="14294" max="14294" width="17" style="15" bestFit="1" customWidth="1"/>
    <col min="14295" max="14295" width="17.6640625" style="15" customWidth="1"/>
    <col min="14296" max="14296" width="9.83203125" style="15" customWidth="1"/>
    <col min="14297" max="14297" width="10.83203125" style="15" customWidth="1"/>
    <col min="14298" max="14298" width="32.5" style="15" bestFit="1" customWidth="1"/>
    <col min="14299" max="14308" width="16" style="15" customWidth="1"/>
    <col min="14309" max="14309" width="14.1640625" style="15" bestFit="1" customWidth="1"/>
    <col min="14310" max="14310" width="13.5" style="15" bestFit="1" customWidth="1"/>
    <col min="14311" max="14311" width="15.5" style="15" bestFit="1" customWidth="1"/>
    <col min="14312" max="14312" width="13.5" style="15" bestFit="1" customWidth="1"/>
    <col min="14313" max="14313" width="14.6640625" style="15" customWidth="1"/>
    <col min="14314" max="14323" width="16" style="15" customWidth="1"/>
    <col min="14324" max="14324" width="13.83203125" style="15" customWidth="1"/>
    <col min="14325" max="14325" width="13.5" style="15" customWidth="1"/>
    <col min="14326" max="14326" width="12.6640625" style="15" customWidth="1"/>
    <col min="14327" max="14327" width="15.6640625" style="15" bestFit="1" customWidth="1"/>
    <col min="14328" max="14328" width="14.1640625" style="15" customWidth="1"/>
    <col min="14329" max="14329" width="15.83203125" style="15" bestFit="1" customWidth="1"/>
    <col min="14330" max="14330" width="13.83203125" style="15" bestFit="1" customWidth="1"/>
    <col min="14331" max="14331" width="12.83203125" style="15" customWidth="1"/>
    <col min="14332" max="14332" width="16" style="15" customWidth="1"/>
    <col min="14333" max="14333" width="11.5" style="15" bestFit="1" customWidth="1"/>
    <col min="14334" max="14334" width="14.83203125" style="15" bestFit="1" customWidth="1"/>
    <col min="14335" max="14335" width="13.83203125" style="15" bestFit="1" customWidth="1"/>
    <col min="14336" max="14336" width="13.83203125" style="15" customWidth="1"/>
    <col min="14337" max="14337" width="13.83203125" style="15" bestFit="1" customWidth="1"/>
    <col min="14338" max="14338" width="16" style="15" customWidth="1"/>
    <col min="14339" max="14339" width="13" style="15" customWidth="1"/>
    <col min="14340" max="14340" width="13.5" style="15" bestFit="1" customWidth="1"/>
    <col min="14341" max="14341" width="10.6640625" style="15" bestFit="1" customWidth="1"/>
    <col min="14342" max="14342" width="12" style="15" bestFit="1" customWidth="1"/>
    <col min="14343" max="14343" width="14.6640625" style="15" bestFit="1" customWidth="1"/>
    <col min="14344" max="14344" width="15.33203125" style="15" customWidth="1"/>
    <col min="14345" max="14345" width="12.33203125" style="15" customWidth="1"/>
    <col min="14346" max="14346" width="8" style="15" bestFit="1" customWidth="1"/>
    <col min="14347" max="14348" width="13" style="15" bestFit="1" customWidth="1"/>
    <col min="14349" max="14349" width="8.83203125" style="15" bestFit="1" customWidth="1"/>
    <col min="14350" max="14350" width="16" style="15" customWidth="1"/>
    <col min="14351" max="14351" width="11.33203125" style="15" customWidth="1"/>
    <col min="14352" max="14352" width="13" style="15" bestFit="1" customWidth="1"/>
    <col min="14353" max="14353" width="14.5" style="15" customWidth="1"/>
    <col min="14354" max="14354" width="13" style="15" bestFit="1" customWidth="1"/>
    <col min="14355" max="14355" width="16" style="15" customWidth="1"/>
    <col min="14356" max="14356" width="11" style="15" bestFit="1" customWidth="1"/>
    <col min="14357" max="14357" width="12.1640625" style="15" bestFit="1" customWidth="1"/>
    <col min="14358" max="14358" width="13.6640625" style="15" bestFit="1" customWidth="1"/>
    <col min="14359" max="14548" width="10.6640625" style="15"/>
    <col min="14549" max="14549" width="3.1640625" style="15" bestFit="1" customWidth="1"/>
    <col min="14550" max="14550" width="17" style="15" bestFit="1" customWidth="1"/>
    <col min="14551" max="14551" width="17.6640625" style="15" customWidth="1"/>
    <col min="14552" max="14552" width="9.83203125" style="15" customWidth="1"/>
    <col min="14553" max="14553" width="10.83203125" style="15" customWidth="1"/>
    <col min="14554" max="14554" width="32.5" style="15" bestFit="1" customWidth="1"/>
    <col min="14555" max="14564" width="16" style="15" customWidth="1"/>
    <col min="14565" max="14565" width="14.1640625" style="15" bestFit="1" customWidth="1"/>
    <col min="14566" max="14566" width="13.5" style="15" bestFit="1" customWidth="1"/>
    <col min="14567" max="14567" width="15.5" style="15" bestFit="1" customWidth="1"/>
    <col min="14568" max="14568" width="13.5" style="15" bestFit="1" customWidth="1"/>
    <col min="14569" max="14569" width="14.6640625" style="15" customWidth="1"/>
    <col min="14570" max="14579" width="16" style="15" customWidth="1"/>
    <col min="14580" max="14580" width="13.83203125" style="15" customWidth="1"/>
    <col min="14581" max="14581" width="13.5" style="15" customWidth="1"/>
    <col min="14582" max="14582" width="12.6640625" style="15" customWidth="1"/>
    <col min="14583" max="14583" width="15.6640625" style="15" bestFit="1" customWidth="1"/>
    <col min="14584" max="14584" width="14.1640625" style="15" customWidth="1"/>
    <col min="14585" max="14585" width="15.83203125" style="15" bestFit="1" customWidth="1"/>
    <col min="14586" max="14586" width="13.83203125" style="15" bestFit="1" customWidth="1"/>
    <col min="14587" max="14587" width="12.83203125" style="15" customWidth="1"/>
    <col min="14588" max="14588" width="16" style="15" customWidth="1"/>
    <col min="14589" max="14589" width="11.5" style="15" bestFit="1" customWidth="1"/>
    <col min="14590" max="14590" width="14.83203125" style="15" bestFit="1" customWidth="1"/>
    <col min="14591" max="14591" width="13.83203125" style="15" bestFit="1" customWidth="1"/>
    <col min="14592" max="14592" width="13.83203125" style="15" customWidth="1"/>
    <col min="14593" max="14593" width="13.83203125" style="15" bestFit="1" customWidth="1"/>
    <col min="14594" max="14594" width="16" style="15" customWidth="1"/>
    <col min="14595" max="14595" width="13" style="15" customWidth="1"/>
    <col min="14596" max="14596" width="13.5" style="15" bestFit="1" customWidth="1"/>
    <col min="14597" max="14597" width="10.6640625" style="15" bestFit="1" customWidth="1"/>
    <col min="14598" max="14598" width="12" style="15" bestFit="1" customWidth="1"/>
    <col min="14599" max="14599" width="14.6640625" style="15" bestFit="1" customWidth="1"/>
    <col min="14600" max="14600" width="15.33203125" style="15" customWidth="1"/>
    <col min="14601" max="14601" width="12.33203125" style="15" customWidth="1"/>
    <col min="14602" max="14602" width="8" style="15" bestFit="1" customWidth="1"/>
    <col min="14603" max="14604" width="13" style="15" bestFit="1" customWidth="1"/>
    <col min="14605" max="14605" width="8.83203125" style="15" bestFit="1" customWidth="1"/>
    <col min="14606" max="14606" width="16" style="15" customWidth="1"/>
    <col min="14607" max="14607" width="11.33203125" style="15" customWidth="1"/>
    <col min="14608" max="14608" width="13" style="15" bestFit="1" customWidth="1"/>
    <col min="14609" max="14609" width="14.5" style="15" customWidth="1"/>
    <col min="14610" max="14610" width="13" style="15" bestFit="1" customWidth="1"/>
    <col min="14611" max="14611" width="16" style="15" customWidth="1"/>
    <col min="14612" max="14612" width="11" style="15" bestFit="1" customWidth="1"/>
    <col min="14613" max="14613" width="12.1640625" style="15" bestFit="1" customWidth="1"/>
    <col min="14614" max="14614" width="13.6640625" style="15" bestFit="1" customWidth="1"/>
    <col min="14615" max="14804" width="10.6640625" style="15"/>
    <col min="14805" max="14805" width="3.1640625" style="15" bestFit="1" customWidth="1"/>
    <col min="14806" max="14806" width="17" style="15" bestFit="1" customWidth="1"/>
    <col min="14807" max="14807" width="17.6640625" style="15" customWidth="1"/>
    <col min="14808" max="14808" width="9.83203125" style="15" customWidth="1"/>
    <col min="14809" max="14809" width="10.83203125" style="15" customWidth="1"/>
    <col min="14810" max="14810" width="32.5" style="15" bestFit="1" customWidth="1"/>
    <col min="14811" max="14820" width="16" style="15" customWidth="1"/>
    <col min="14821" max="14821" width="14.1640625" style="15" bestFit="1" customWidth="1"/>
    <col min="14822" max="14822" width="13.5" style="15" bestFit="1" customWidth="1"/>
    <col min="14823" max="14823" width="15.5" style="15" bestFit="1" customWidth="1"/>
    <col min="14824" max="14824" width="13.5" style="15" bestFit="1" customWidth="1"/>
    <col min="14825" max="14825" width="14.6640625" style="15" customWidth="1"/>
    <col min="14826" max="14835" width="16" style="15" customWidth="1"/>
    <col min="14836" max="14836" width="13.83203125" style="15" customWidth="1"/>
    <col min="14837" max="14837" width="13.5" style="15" customWidth="1"/>
    <col min="14838" max="14838" width="12.6640625" style="15" customWidth="1"/>
    <col min="14839" max="14839" width="15.6640625" style="15" bestFit="1" customWidth="1"/>
    <col min="14840" max="14840" width="14.1640625" style="15" customWidth="1"/>
    <col min="14841" max="14841" width="15.83203125" style="15" bestFit="1" customWidth="1"/>
    <col min="14842" max="14842" width="13.83203125" style="15" bestFit="1" customWidth="1"/>
    <col min="14843" max="14843" width="12.83203125" style="15" customWidth="1"/>
    <col min="14844" max="14844" width="16" style="15" customWidth="1"/>
    <col min="14845" max="14845" width="11.5" style="15" bestFit="1" customWidth="1"/>
    <col min="14846" max="14846" width="14.83203125" style="15" bestFit="1" customWidth="1"/>
    <col min="14847" max="14847" width="13.83203125" style="15" bestFit="1" customWidth="1"/>
    <col min="14848" max="14848" width="13.83203125" style="15" customWidth="1"/>
    <col min="14849" max="14849" width="13.83203125" style="15" bestFit="1" customWidth="1"/>
    <col min="14850" max="14850" width="16" style="15" customWidth="1"/>
    <col min="14851" max="14851" width="13" style="15" customWidth="1"/>
    <col min="14852" max="14852" width="13.5" style="15" bestFit="1" customWidth="1"/>
    <col min="14853" max="14853" width="10.6640625" style="15" bestFit="1" customWidth="1"/>
    <col min="14854" max="14854" width="12" style="15" bestFit="1" customWidth="1"/>
    <col min="14855" max="14855" width="14.6640625" style="15" bestFit="1" customWidth="1"/>
    <col min="14856" max="14856" width="15.33203125" style="15" customWidth="1"/>
    <col min="14857" max="14857" width="12.33203125" style="15" customWidth="1"/>
    <col min="14858" max="14858" width="8" style="15" bestFit="1" customWidth="1"/>
    <col min="14859" max="14860" width="13" style="15" bestFit="1" customWidth="1"/>
    <col min="14861" max="14861" width="8.83203125" style="15" bestFit="1" customWidth="1"/>
    <col min="14862" max="14862" width="16" style="15" customWidth="1"/>
    <col min="14863" max="14863" width="11.33203125" style="15" customWidth="1"/>
    <col min="14864" max="14864" width="13" style="15" bestFit="1" customWidth="1"/>
    <col min="14865" max="14865" width="14.5" style="15" customWidth="1"/>
    <col min="14866" max="14866" width="13" style="15" bestFit="1" customWidth="1"/>
    <col min="14867" max="14867" width="16" style="15" customWidth="1"/>
    <col min="14868" max="14868" width="11" style="15" bestFit="1" customWidth="1"/>
    <col min="14869" max="14869" width="12.1640625" style="15" bestFit="1" customWidth="1"/>
    <col min="14870" max="14870" width="13.6640625" style="15" bestFit="1" customWidth="1"/>
    <col min="14871" max="15060" width="10.6640625" style="15"/>
    <col min="15061" max="15061" width="3.1640625" style="15" bestFit="1" customWidth="1"/>
    <col min="15062" max="15062" width="17" style="15" bestFit="1" customWidth="1"/>
    <col min="15063" max="15063" width="17.6640625" style="15" customWidth="1"/>
    <col min="15064" max="15064" width="9.83203125" style="15" customWidth="1"/>
    <col min="15065" max="15065" width="10.83203125" style="15" customWidth="1"/>
    <col min="15066" max="15066" width="32.5" style="15" bestFit="1" customWidth="1"/>
    <col min="15067" max="15076" width="16" style="15" customWidth="1"/>
    <col min="15077" max="15077" width="14.1640625" style="15" bestFit="1" customWidth="1"/>
    <col min="15078" max="15078" width="13.5" style="15" bestFit="1" customWidth="1"/>
    <col min="15079" max="15079" width="15.5" style="15" bestFit="1" customWidth="1"/>
    <col min="15080" max="15080" width="13.5" style="15" bestFit="1" customWidth="1"/>
    <col min="15081" max="15081" width="14.6640625" style="15" customWidth="1"/>
    <col min="15082" max="15091" width="16" style="15" customWidth="1"/>
    <col min="15092" max="15092" width="13.83203125" style="15" customWidth="1"/>
    <col min="15093" max="15093" width="13.5" style="15" customWidth="1"/>
    <col min="15094" max="15094" width="12.6640625" style="15" customWidth="1"/>
    <col min="15095" max="15095" width="15.6640625" style="15" bestFit="1" customWidth="1"/>
    <col min="15096" max="15096" width="14.1640625" style="15" customWidth="1"/>
    <col min="15097" max="15097" width="15.83203125" style="15" bestFit="1" customWidth="1"/>
    <col min="15098" max="15098" width="13.83203125" style="15" bestFit="1" customWidth="1"/>
    <col min="15099" max="15099" width="12.83203125" style="15" customWidth="1"/>
    <col min="15100" max="15100" width="16" style="15" customWidth="1"/>
    <col min="15101" max="15101" width="11.5" style="15" bestFit="1" customWidth="1"/>
    <col min="15102" max="15102" width="14.83203125" style="15" bestFit="1" customWidth="1"/>
    <col min="15103" max="15103" width="13.83203125" style="15" bestFit="1" customWidth="1"/>
    <col min="15104" max="15104" width="13.83203125" style="15" customWidth="1"/>
    <col min="15105" max="15105" width="13.83203125" style="15" bestFit="1" customWidth="1"/>
    <col min="15106" max="15106" width="16" style="15" customWidth="1"/>
    <col min="15107" max="15107" width="13" style="15" customWidth="1"/>
    <col min="15108" max="15108" width="13.5" style="15" bestFit="1" customWidth="1"/>
    <col min="15109" max="15109" width="10.6640625" style="15" bestFit="1" customWidth="1"/>
    <col min="15110" max="15110" width="12" style="15" bestFit="1" customWidth="1"/>
    <col min="15111" max="15111" width="14.6640625" style="15" bestFit="1" customWidth="1"/>
    <col min="15112" max="15112" width="15.33203125" style="15" customWidth="1"/>
    <col min="15113" max="15113" width="12.33203125" style="15" customWidth="1"/>
    <col min="15114" max="15114" width="8" style="15" bestFit="1" customWidth="1"/>
    <col min="15115" max="15116" width="13" style="15" bestFit="1" customWidth="1"/>
    <col min="15117" max="15117" width="8.83203125" style="15" bestFit="1" customWidth="1"/>
    <col min="15118" max="15118" width="16" style="15" customWidth="1"/>
    <col min="15119" max="15119" width="11.33203125" style="15" customWidth="1"/>
    <col min="15120" max="15120" width="13" style="15" bestFit="1" customWidth="1"/>
    <col min="15121" max="15121" width="14.5" style="15" customWidth="1"/>
    <col min="15122" max="15122" width="13" style="15" bestFit="1" customWidth="1"/>
    <col min="15123" max="15123" width="16" style="15" customWidth="1"/>
    <col min="15124" max="15124" width="11" style="15" bestFit="1" customWidth="1"/>
    <col min="15125" max="15125" width="12.1640625" style="15" bestFit="1" customWidth="1"/>
    <col min="15126" max="15126" width="13.6640625" style="15" bestFit="1" customWidth="1"/>
    <col min="15127" max="15316" width="10.6640625" style="15"/>
    <col min="15317" max="15317" width="3.1640625" style="15" bestFit="1" customWidth="1"/>
    <col min="15318" max="15318" width="17" style="15" bestFit="1" customWidth="1"/>
    <col min="15319" max="15319" width="17.6640625" style="15" customWidth="1"/>
    <col min="15320" max="15320" width="9.83203125" style="15" customWidth="1"/>
    <col min="15321" max="15321" width="10.83203125" style="15" customWidth="1"/>
    <col min="15322" max="15322" width="32.5" style="15" bestFit="1" customWidth="1"/>
    <col min="15323" max="15332" width="16" style="15" customWidth="1"/>
    <col min="15333" max="15333" width="14.1640625" style="15" bestFit="1" customWidth="1"/>
    <col min="15334" max="15334" width="13.5" style="15" bestFit="1" customWidth="1"/>
    <col min="15335" max="15335" width="15.5" style="15" bestFit="1" customWidth="1"/>
    <col min="15336" max="15336" width="13.5" style="15" bestFit="1" customWidth="1"/>
    <col min="15337" max="15337" width="14.6640625" style="15" customWidth="1"/>
    <col min="15338" max="15347" width="16" style="15" customWidth="1"/>
    <col min="15348" max="15348" width="13.83203125" style="15" customWidth="1"/>
    <col min="15349" max="15349" width="13.5" style="15" customWidth="1"/>
    <col min="15350" max="15350" width="12.6640625" style="15" customWidth="1"/>
    <col min="15351" max="15351" width="15.6640625" style="15" bestFit="1" customWidth="1"/>
    <col min="15352" max="15352" width="14.1640625" style="15" customWidth="1"/>
    <col min="15353" max="15353" width="15.83203125" style="15" bestFit="1" customWidth="1"/>
    <col min="15354" max="15354" width="13.83203125" style="15" bestFit="1" customWidth="1"/>
    <col min="15355" max="15355" width="12.83203125" style="15" customWidth="1"/>
    <col min="15356" max="15356" width="16" style="15" customWidth="1"/>
    <col min="15357" max="15357" width="11.5" style="15" bestFit="1" customWidth="1"/>
    <col min="15358" max="15358" width="14.83203125" style="15" bestFit="1" customWidth="1"/>
    <col min="15359" max="15359" width="13.83203125" style="15" bestFit="1" customWidth="1"/>
    <col min="15360" max="15360" width="13.83203125" style="15" customWidth="1"/>
    <col min="15361" max="15361" width="13.83203125" style="15" bestFit="1" customWidth="1"/>
    <col min="15362" max="15362" width="16" style="15" customWidth="1"/>
    <col min="15363" max="15363" width="13" style="15" customWidth="1"/>
    <col min="15364" max="15364" width="13.5" style="15" bestFit="1" customWidth="1"/>
    <col min="15365" max="15365" width="10.6640625" style="15" bestFit="1" customWidth="1"/>
    <col min="15366" max="15366" width="12" style="15" bestFit="1" customWidth="1"/>
    <col min="15367" max="15367" width="14.6640625" style="15" bestFit="1" customWidth="1"/>
    <col min="15368" max="15368" width="15.33203125" style="15" customWidth="1"/>
    <col min="15369" max="15369" width="12.33203125" style="15" customWidth="1"/>
    <col min="15370" max="15370" width="8" style="15" bestFit="1" customWidth="1"/>
    <col min="15371" max="15372" width="13" style="15" bestFit="1" customWidth="1"/>
    <col min="15373" max="15373" width="8.83203125" style="15" bestFit="1" customWidth="1"/>
    <col min="15374" max="15374" width="16" style="15" customWidth="1"/>
    <col min="15375" max="15375" width="11.33203125" style="15" customWidth="1"/>
    <col min="15376" max="15376" width="13" style="15" bestFit="1" customWidth="1"/>
    <col min="15377" max="15377" width="14.5" style="15" customWidth="1"/>
    <col min="15378" max="15378" width="13" style="15" bestFit="1" customWidth="1"/>
    <col min="15379" max="15379" width="16" style="15" customWidth="1"/>
    <col min="15380" max="15380" width="11" style="15" bestFit="1" customWidth="1"/>
    <col min="15381" max="15381" width="12.1640625" style="15" bestFit="1" customWidth="1"/>
    <col min="15382" max="15382" width="13.6640625" style="15" bestFit="1" customWidth="1"/>
    <col min="15383" max="15572" width="10.6640625" style="15"/>
    <col min="15573" max="15573" width="3.1640625" style="15" bestFit="1" customWidth="1"/>
    <col min="15574" max="15574" width="17" style="15" bestFit="1" customWidth="1"/>
    <col min="15575" max="15575" width="17.6640625" style="15" customWidth="1"/>
    <col min="15576" max="15576" width="9.83203125" style="15" customWidth="1"/>
    <col min="15577" max="15577" width="10.83203125" style="15" customWidth="1"/>
    <col min="15578" max="15578" width="32.5" style="15" bestFit="1" customWidth="1"/>
    <col min="15579" max="15588" width="16" style="15" customWidth="1"/>
    <col min="15589" max="15589" width="14.1640625" style="15" bestFit="1" customWidth="1"/>
    <col min="15590" max="15590" width="13.5" style="15" bestFit="1" customWidth="1"/>
    <col min="15591" max="15591" width="15.5" style="15" bestFit="1" customWidth="1"/>
    <col min="15592" max="15592" width="13.5" style="15" bestFit="1" customWidth="1"/>
    <col min="15593" max="15593" width="14.6640625" style="15" customWidth="1"/>
    <col min="15594" max="15603" width="16" style="15" customWidth="1"/>
    <col min="15604" max="15604" width="13.83203125" style="15" customWidth="1"/>
    <col min="15605" max="15605" width="13.5" style="15" customWidth="1"/>
    <col min="15606" max="15606" width="12.6640625" style="15" customWidth="1"/>
    <col min="15607" max="15607" width="15.6640625" style="15" bestFit="1" customWidth="1"/>
    <col min="15608" max="15608" width="14.1640625" style="15" customWidth="1"/>
    <col min="15609" max="15609" width="15.83203125" style="15" bestFit="1" customWidth="1"/>
    <col min="15610" max="15610" width="13.83203125" style="15" bestFit="1" customWidth="1"/>
    <col min="15611" max="15611" width="12.83203125" style="15" customWidth="1"/>
    <col min="15612" max="15612" width="16" style="15" customWidth="1"/>
    <col min="15613" max="15613" width="11.5" style="15" bestFit="1" customWidth="1"/>
    <col min="15614" max="15614" width="14.83203125" style="15" bestFit="1" customWidth="1"/>
    <col min="15615" max="15615" width="13.83203125" style="15" bestFit="1" customWidth="1"/>
    <col min="15616" max="15616" width="13.83203125" style="15" customWidth="1"/>
    <col min="15617" max="15617" width="13.83203125" style="15" bestFit="1" customWidth="1"/>
    <col min="15618" max="15618" width="16" style="15" customWidth="1"/>
    <col min="15619" max="15619" width="13" style="15" customWidth="1"/>
    <col min="15620" max="15620" width="13.5" style="15" bestFit="1" customWidth="1"/>
    <col min="15621" max="15621" width="10.6640625" style="15" bestFit="1" customWidth="1"/>
    <col min="15622" max="15622" width="12" style="15" bestFit="1" customWidth="1"/>
    <col min="15623" max="15623" width="14.6640625" style="15" bestFit="1" customWidth="1"/>
    <col min="15624" max="15624" width="15.33203125" style="15" customWidth="1"/>
    <col min="15625" max="15625" width="12.33203125" style="15" customWidth="1"/>
    <col min="15626" max="15626" width="8" style="15" bestFit="1" customWidth="1"/>
    <col min="15627" max="15628" width="13" style="15" bestFit="1" customWidth="1"/>
    <col min="15629" max="15629" width="8.83203125" style="15" bestFit="1" customWidth="1"/>
    <col min="15630" max="15630" width="16" style="15" customWidth="1"/>
    <col min="15631" max="15631" width="11.33203125" style="15" customWidth="1"/>
    <col min="15632" max="15632" width="13" style="15" bestFit="1" customWidth="1"/>
    <col min="15633" max="15633" width="14.5" style="15" customWidth="1"/>
    <col min="15634" max="15634" width="13" style="15" bestFit="1" customWidth="1"/>
    <col min="15635" max="15635" width="16" style="15" customWidth="1"/>
    <col min="15636" max="15636" width="11" style="15" bestFit="1" customWidth="1"/>
    <col min="15637" max="15637" width="12.1640625" style="15" bestFit="1" customWidth="1"/>
    <col min="15638" max="15638" width="13.6640625" style="15" bestFit="1" customWidth="1"/>
    <col min="15639" max="15828" width="10.6640625" style="15"/>
    <col min="15829" max="15829" width="3.1640625" style="15" bestFit="1" customWidth="1"/>
    <col min="15830" max="15830" width="17" style="15" bestFit="1" customWidth="1"/>
    <col min="15831" max="15831" width="17.6640625" style="15" customWidth="1"/>
    <col min="15832" max="15832" width="9.83203125" style="15" customWidth="1"/>
    <col min="15833" max="15833" width="10.83203125" style="15" customWidth="1"/>
    <col min="15834" max="15834" width="32.5" style="15" bestFit="1" customWidth="1"/>
    <col min="15835" max="15844" width="16" style="15" customWidth="1"/>
    <col min="15845" max="15845" width="14.1640625" style="15" bestFit="1" customWidth="1"/>
    <col min="15846" max="15846" width="13.5" style="15" bestFit="1" customWidth="1"/>
    <col min="15847" max="15847" width="15.5" style="15" bestFit="1" customWidth="1"/>
    <col min="15848" max="15848" width="13.5" style="15" bestFit="1" customWidth="1"/>
    <col min="15849" max="15849" width="14.6640625" style="15" customWidth="1"/>
    <col min="15850" max="15859" width="16" style="15" customWidth="1"/>
    <col min="15860" max="15860" width="13.83203125" style="15" customWidth="1"/>
    <col min="15861" max="15861" width="13.5" style="15" customWidth="1"/>
    <col min="15862" max="15862" width="12.6640625" style="15" customWidth="1"/>
    <col min="15863" max="15863" width="15.6640625" style="15" bestFit="1" customWidth="1"/>
    <col min="15864" max="15864" width="14.1640625" style="15" customWidth="1"/>
    <col min="15865" max="15865" width="15.83203125" style="15" bestFit="1" customWidth="1"/>
    <col min="15866" max="15866" width="13.83203125" style="15" bestFit="1" customWidth="1"/>
    <col min="15867" max="15867" width="12.83203125" style="15" customWidth="1"/>
    <col min="15868" max="15868" width="16" style="15" customWidth="1"/>
    <col min="15869" max="15869" width="11.5" style="15" bestFit="1" customWidth="1"/>
    <col min="15870" max="15870" width="14.83203125" style="15" bestFit="1" customWidth="1"/>
    <col min="15871" max="15871" width="13.83203125" style="15" bestFit="1" customWidth="1"/>
    <col min="15872" max="15872" width="13.83203125" style="15" customWidth="1"/>
    <col min="15873" max="15873" width="13.83203125" style="15" bestFit="1" customWidth="1"/>
    <col min="15874" max="15874" width="16" style="15" customWidth="1"/>
    <col min="15875" max="15875" width="13" style="15" customWidth="1"/>
    <col min="15876" max="15876" width="13.5" style="15" bestFit="1" customWidth="1"/>
    <col min="15877" max="15877" width="10.6640625" style="15" bestFit="1" customWidth="1"/>
    <col min="15878" max="15878" width="12" style="15" bestFit="1" customWidth="1"/>
    <col min="15879" max="15879" width="14.6640625" style="15" bestFit="1" customWidth="1"/>
    <col min="15880" max="15880" width="15.33203125" style="15" customWidth="1"/>
    <col min="15881" max="15881" width="12.33203125" style="15" customWidth="1"/>
    <col min="15882" max="15882" width="8" style="15" bestFit="1" customWidth="1"/>
    <col min="15883" max="15884" width="13" style="15" bestFit="1" customWidth="1"/>
    <col min="15885" max="15885" width="8.83203125" style="15" bestFit="1" customWidth="1"/>
    <col min="15886" max="15886" width="16" style="15" customWidth="1"/>
    <col min="15887" max="15887" width="11.33203125" style="15" customWidth="1"/>
    <col min="15888" max="15888" width="13" style="15" bestFit="1" customWidth="1"/>
    <col min="15889" max="15889" width="14.5" style="15" customWidth="1"/>
    <col min="15890" max="15890" width="13" style="15" bestFit="1" customWidth="1"/>
    <col min="15891" max="15891" width="16" style="15" customWidth="1"/>
    <col min="15892" max="15892" width="11" style="15" bestFit="1" customWidth="1"/>
    <col min="15893" max="15893" width="12.1640625" style="15" bestFit="1" customWidth="1"/>
    <col min="15894" max="15894" width="13.6640625" style="15" bestFit="1" customWidth="1"/>
    <col min="15895" max="16084" width="10.6640625" style="15"/>
    <col min="16085" max="16085" width="3.1640625" style="15" bestFit="1" customWidth="1"/>
    <col min="16086" max="16086" width="17" style="15" bestFit="1" customWidth="1"/>
    <col min="16087" max="16087" width="17.6640625" style="15" customWidth="1"/>
    <col min="16088" max="16088" width="9.83203125" style="15" customWidth="1"/>
    <col min="16089" max="16089" width="10.83203125" style="15" customWidth="1"/>
    <col min="16090" max="16090" width="32.5" style="15" bestFit="1" customWidth="1"/>
    <col min="16091" max="16100" width="16" style="15" customWidth="1"/>
    <col min="16101" max="16101" width="14.1640625" style="15" bestFit="1" customWidth="1"/>
    <col min="16102" max="16102" width="13.5" style="15" bestFit="1" customWidth="1"/>
    <col min="16103" max="16103" width="15.5" style="15" bestFit="1" customWidth="1"/>
    <col min="16104" max="16104" width="13.5" style="15" bestFit="1" customWidth="1"/>
    <col min="16105" max="16105" width="14.6640625" style="15" customWidth="1"/>
    <col min="16106" max="16115" width="16" style="15" customWidth="1"/>
    <col min="16116" max="16116" width="13.83203125" style="15" customWidth="1"/>
    <col min="16117" max="16117" width="13.5" style="15" customWidth="1"/>
    <col min="16118" max="16118" width="12.6640625" style="15" customWidth="1"/>
    <col min="16119" max="16119" width="15.6640625" style="15" bestFit="1" customWidth="1"/>
    <col min="16120" max="16120" width="14.1640625" style="15" customWidth="1"/>
    <col min="16121" max="16121" width="15.83203125" style="15" bestFit="1" customWidth="1"/>
    <col min="16122" max="16122" width="13.83203125" style="15" bestFit="1" customWidth="1"/>
    <col min="16123" max="16123" width="12.83203125" style="15" customWidth="1"/>
    <col min="16124" max="16124" width="16" style="15" customWidth="1"/>
    <col min="16125" max="16125" width="11.5" style="15" bestFit="1" customWidth="1"/>
    <col min="16126" max="16126" width="14.83203125" style="15" bestFit="1" customWidth="1"/>
    <col min="16127" max="16127" width="13.83203125" style="15" bestFit="1" customWidth="1"/>
    <col min="16128" max="16128" width="13.83203125" style="15" customWidth="1"/>
    <col min="16129" max="16129" width="13.83203125" style="15" bestFit="1" customWidth="1"/>
    <col min="16130" max="16130" width="16" style="15" customWidth="1"/>
    <col min="16131" max="16131" width="13" style="15" customWidth="1"/>
    <col min="16132" max="16132" width="13.5" style="15" bestFit="1" customWidth="1"/>
    <col min="16133" max="16133" width="10.6640625" style="15" bestFit="1" customWidth="1"/>
    <col min="16134" max="16134" width="12" style="15" bestFit="1" customWidth="1"/>
    <col min="16135" max="16135" width="14.6640625" style="15" bestFit="1" customWidth="1"/>
    <col min="16136" max="16136" width="15.33203125" style="15" customWidth="1"/>
    <col min="16137" max="16137" width="12.33203125" style="15" customWidth="1"/>
    <col min="16138" max="16138" width="8" style="15" bestFit="1" customWidth="1"/>
    <col min="16139" max="16140" width="13" style="15" bestFit="1" customWidth="1"/>
    <col min="16141" max="16141" width="8.83203125" style="15" bestFit="1" customWidth="1"/>
    <col min="16142" max="16142" width="16" style="15" customWidth="1"/>
    <col min="16143" max="16143" width="11.33203125" style="15" customWidth="1"/>
    <col min="16144" max="16144" width="13" style="15" bestFit="1" customWidth="1"/>
    <col min="16145" max="16145" width="14.5" style="15" customWidth="1"/>
    <col min="16146" max="16146" width="13" style="15" bestFit="1" customWidth="1"/>
    <col min="16147" max="16147" width="16" style="15" customWidth="1"/>
    <col min="16148" max="16148" width="11" style="15" bestFit="1" customWidth="1"/>
    <col min="16149" max="16149" width="12.1640625" style="15" bestFit="1" customWidth="1"/>
    <col min="16150" max="16150" width="13.6640625" style="15" bestFit="1" customWidth="1"/>
    <col min="16151" max="16384" width="10.6640625" style="15"/>
  </cols>
  <sheetData>
    <row r="1" spans="1:36" s="11" customFormat="1" x14ac:dyDescent="0.15">
      <c r="A1" s="9"/>
      <c r="B1" s="10"/>
      <c r="C1" s="10"/>
      <c r="D1" s="10"/>
      <c r="E1" s="10"/>
      <c r="F1" s="10"/>
      <c r="G1" s="80" t="s">
        <v>6</v>
      </c>
      <c r="H1" s="80"/>
      <c r="I1" s="80"/>
      <c r="J1" s="80"/>
      <c r="K1" s="80"/>
      <c r="L1" s="80"/>
      <c r="M1" s="80"/>
      <c r="N1" s="80"/>
      <c r="O1" s="80"/>
      <c r="P1" s="80"/>
      <c r="Q1" s="80"/>
      <c r="R1" s="80"/>
      <c r="S1" s="80"/>
      <c r="T1" s="80"/>
      <c r="U1" s="80"/>
      <c r="V1" s="80"/>
      <c r="W1" s="80"/>
      <c r="X1" s="80"/>
      <c r="Y1" s="80" t="s">
        <v>34</v>
      </c>
      <c r="Z1" s="80"/>
      <c r="AA1" s="80" t="s">
        <v>31</v>
      </c>
      <c r="AB1" s="80"/>
      <c r="AC1" s="80" t="s">
        <v>35</v>
      </c>
      <c r="AD1" s="80"/>
      <c r="AE1" s="80"/>
      <c r="AF1" s="80"/>
      <c r="AG1" s="83" t="s">
        <v>9</v>
      </c>
      <c r="AH1" s="83"/>
      <c r="AI1" s="83"/>
    </row>
    <row r="2" spans="1:36" s="12" customFormat="1" ht="94.5" x14ac:dyDescent="0.15">
      <c r="A2" s="2" t="s">
        <v>10</v>
      </c>
      <c r="B2" s="10" t="s">
        <v>30</v>
      </c>
      <c r="C2" s="10" t="s">
        <v>3</v>
      </c>
      <c r="D2" s="10" t="s">
        <v>32</v>
      </c>
      <c r="E2" s="10" t="s">
        <v>4</v>
      </c>
      <c r="F2" s="10" t="s">
        <v>5</v>
      </c>
      <c r="G2" s="10" t="s">
        <v>47</v>
      </c>
      <c r="H2" s="10" t="s">
        <v>33</v>
      </c>
      <c r="I2" s="40" t="s">
        <v>48</v>
      </c>
      <c r="J2" s="10" t="s">
        <v>33</v>
      </c>
      <c r="K2" s="10" t="s">
        <v>49</v>
      </c>
      <c r="L2" s="10" t="s">
        <v>33</v>
      </c>
      <c r="M2" s="10" t="s">
        <v>50</v>
      </c>
      <c r="N2" s="10" t="s">
        <v>33</v>
      </c>
      <c r="O2" s="10" t="s">
        <v>51</v>
      </c>
      <c r="P2" s="10" t="s">
        <v>33</v>
      </c>
      <c r="Q2" s="10" t="s">
        <v>52</v>
      </c>
      <c r="R2" s="10" t="s">
        <v>33</v>
      </c>
      <c r="S2" s="10" t="s">
        <v>53</v>
      </c>
      <c r="T2" s="10" t="s">
        <v>33</v>
      </c>
      <c r="U2" s="10" t="s">
        <v>54</v>
      </c>
      <c r="V2" s="10" t="s">
        <v>33</v>
      </c>
      <c r="W2" s="10" t="s">
        <v>55</v>
      </c>
      <c r="X2" s="10" t="s">
        <v>33</v>
      </c>
      <c r="Y2" s="10" t="s">
        <v>56</v>
      </c>
      <c r="Z2" s="10" t="s">
        <v>33</v>
      </c>
      <c r="AA2" s="10" t="s">
        <v>57</v>
      </c>
      <c r="AB2" s="10" t="s">
        <v>33</v>
      </c>
      <c r="AC2" s="10" t="s">
        <v>58</v>
      </c>
      <c r="AD2" s="10" t="s">
        <v>33</v>
      </c>
      <c r="AE2" s="10" t="s">
        <v>59</v>
      </c>
      <c r="AF2" s="10" t="s">
        <v>33</v>
      </c>
      <c r="AG2" s="10" t="s">
        <v>0</v>
      </c>
      <c r="AH2" s="10" t="s">
        <v>1</v>
      </c>
      <c r="AI2" s="10" t="s">
        <v>2</v>
      </c>
    </row>
    <row r="3" spans="1:36" x14ac:dyDescent="0.15">
      <c r="A3" s="15">
        <v>1</v>
      </c>
      <c r="D3" s="13" t="s">
        <v>83</v>
      </c>
      <c r="E3" s="13" t="s">
        <v>67</v>
      </c>
      <c r="F3" s="15" t="s">
        <v>80</v>
      </c>
      <c r="G3" s="5">
        <v>2</v>
      </c>
      <c r="H3" s="15" t="s">
        <v>84</v>
      </c>
      <c r="I3" s="5">
        <v>2</v>
      </c>
      <c r="J3" s="15" t="s">
        <v>66</v>
      </c>
      <c r="K3" s="5">
        <v>2</v>
      </c>
      <c r="L3" s="15" t="s">
        <v>66</v>
      </c>
      <c r="M3" s="5">
        <v>2</v>
      </c>
      <c r="N3" s="15" t="s">
        <v>85</v>
      </c>
      <c r="O3" s="5">
        <v>2</v>
      </c>
      <c r="P3" s="15" t="s">
        <v>86</v>
      </c>
      <c r="Q3" s="5">
        <v>2</v>
      </c>
      <c r="R3" s="15" t="s">
        <v>66</v>
      </c>
      <c r="S3" s="5">
        <v>2</v>
      </c>
      <c r="T3" s="15" t="s">
        <v>66</v>
      </c>
      <c r="U3" s="5">
        <v>2</v>
      </c>
      <c r="V3" s="13" t="s">
        <v>66</v>
      </c>
      <c r="W3" s="5">
        <v>2</v>
      </c>
      <c r="X3" s="15" t="s">
        <v>87</v>
      </c>
      <c r="Y3" s="5">
        <v>2</v>
      </c>
      <c r="Z3" s="15" t="s">
        <v>66</v>
      </c>
      <c r="AA3" s="5">
        <v>2</v>
      </c>
      <c r="AB3" s="15" t="s">
        <v>66</v>
      </c>
      <c r="AC3" s="5">
        <v>2</v>
      </c>
      <c r="AD3" s="13" t="s">
        <v>66</v>
      </c>
      <c r="AE3" s="5">
        <v>2</v>
      </c>
      <c r="AF3" s="15" t="s">
        <v>88</v>
      </c>
      <c r="AG3" s="14" t="s">
        <v>36</v>
      </c>
      <c r="AH3" s="14" t="s">
        <v>37</v>
      </c>
      <c r="AI3" s="15" t="s">
        <v>38</v>
      </c>
      <c r="AJ3" s="16">
        <v>44687.648865740739</v>
      </c>
    </row>
    <row r="4" spans="1:36" ht="10.5" customHeight="1" x14ac:dyDescent="0.15">
      <c r="A4" s="15">
        <v>2</v>
      </c>
      <c r="D4" s="13" t="s">
        <v>83</v>
      </c>
      <c r="E4" s="13" t="s">
        <v>67</v>
      </c>
      <c r="F4" s="13" t="s">
        <v>68</v>
      </c>
      <c r="G4" s="5">
        <v>2</v>
      </c>
      <c r="H4" s="15" t="s">
        <v>89</v>
      </c>
      <c r="I4" s="5">
        <v>2</v>
      </c>
      <c r="J4" s="15" t="s">
        <v>66</v>
      </c>
      <c r="K4" s="5">
        <v>2</v>
      </c>
      <c r="L4" s="15" t="s">
        <v>90</v>
      </c>
      <c r="M4" s="5">
        <v>2</v>
      </c>
      <c r="N4" s="15" t="s">
        <v>66</v>
      </c>
      <c r="O4" s="5">
        <v>2</v>
      </c>
      <c r="P4" s="15" t="s">
        <v>91</v>
      </c>
      <c r="Q4" s="5">
        <v>2</v>
      </c>
      <c r="R4" s="15" t="s">
        <v>66</v>
      </c>
      <c r="S4" s="5">
        <v>2</v>
      </c>
      <c r="T4" s="15" t="s">
        <v>66</v>
      </c>
      <c r="U4" s="5">
        <v>2</v>
      </c>
      <c r="V4" s="15" t="s">
        <v>66</v>
      </c>
      <c r="W4" s="38">
        <v>2</v>
      </c>
      <c r="X4" s="15" t="s">
        <v>66</v>
      </c>
      <c r="Y4" s="5">
        <v>2</v>
      </c>
      <c r="Z4" s="15" t="s">
        <v>66</v>
      </c>
      <c r="AA4" s="5">
        <v>2</v>
      </c>
      <c r="AB4" s="15" t="s">
        <v>66</v>
      </c>
      <c r="AC4" s="5">
        <v>2</v>
      </c>
      <c r="AD4" s="15" t="s">
        <v>66</v>
      </c>
      <c r="AE4" s="38">
        <v>2</v>
      </c>
      <c r="AF4" s="15" t="s">
        <v>66</v>
      </c>
      <c r="AG4" s="14" t="s">
        <v>36</v>
      </c>
      <c r="AH4" s="14" t="s">
        <v>37</v>
      </c>
      <c r="AI4" s="15" t="s">
        <v>38</v>
      </c>
      <c r="AJ4" s="16">
        <v>44687.643773148149</v>
      </c>
    </row>
    <row r="5" spans="1:36" ht="10.5" customHeight="1" x14ac:dyDescent="0.15">
      <c r="A5" s="15">
        <v>3</v>
      </c>
      <c r="D5" s="13" t="s">
        <v>83</v>
      </c>
      <c r="E5" s="13" t="s">
        <v>67</v>
      </c>
      <c r="F5" s="13" t="s">
        <v>92</v>
      </c>
      <c r="G5" s="5">
        <v>2</v>
      </c>
      <c r="H5" s="15" t="s">
        <v>93</v>
      </c>
      <c r="I5" s="5">
        <v>2</v>
      </c>
      <c r="J5" s="15" t="s">
        <v>94</v>
      </c>
      <c r="K5" s="5">
        <v>2</v>
      </c>
      <c r="L5" s="15" t="s">
        <v>95</v>
      </c>
      <c r="M5" s="5">
        <v>2</v>
      </c>
      <c r="N5" s="15" t="s">
        <v>96</v>
      </c>
      <c r="O5" s="5">
        <v>2</v>
      </c>
      <c r="P5" s="15" t="s">
        <v>97</v>
      </c>
      <c r="Q5" s="5">
        <v>2</v>
      </c>
      <c r="R5" s="15" t="s">
        <v>66</v>
      </c>
      <c r="S5" s="5">
        <v>2</v>
      </c>
      <c r="T5" s="15" t="s">
        <v>66</v>
      </c>
      <c r="U5" s="5">
        <v>2</v>
      </c>
      <c r="V5" s="15" t="s">
        <v>66</v>
      </c>
      <c r="W5" s="38">
        <v>2</v>
      </c>
      <c r="X5" s="15" t="s">
        <v>98</v>
      </c>
      <c r="Y5" s="5">
        <v>2</v>
      </c>
      <c r="Z5" s="15" t="s">
        <v>66</v>
      </c>
      <c r="AA5" s="5">
        <v>2</v>
      </c>
      <c r="AB5" s="15" t="s">
        <v>66</v>
      </c>
      <c r="AC5" s="5">
        <v>2</v>
      </c>
      <c r="AD5" s="15" t="s">
        <v>66</v>
      </c>
      <c r="AE5" s="38">
        <v>2</v>
      </c>
      <c r="AF5" s="15" t="s">
        <v>66</v>
      </c>
      <c r="AG5" s="14" t="s">
        <v>36</v>
      </c>
      <c r="AH5" s="14" t="s">
        <v>37</v>
      </c>
      <c r="AI5" s="15" t="s">
        <v>38</v>
      </c>
      <c r="AJ5" s="16">
        <v>44687.638715277775</v>
      </c>
    </row>
    <row r="6" spans="1:36" ht="10.5" customHeight="1" x14ac:dyDescent="0.15">
      <c r="A6" s="15">
        <v>4</v>
      </c>
      <c r="D6" s="13" t="s">
        <v>83</v>
      </c>
      <c r="E6" s="13" t="s">
        <v>67</v>
      </c>
      <c r="F6" s="13" t="s">
        <v>99</v>
      </c>
      <c r="G6" s="5">
        <v>2</v>
      </c>
      <c r="H6" s="15" t="s">
        <v>100</v>
      </c>
      <c r="I6" s="5">
        <v>2</v>
      </c>
      <c r="J6" s="15" t="s">
        <v>66</v>
      </c>
      <c r="K6" s="5">
        <v>2</v>
      </c>
      <c r="L6" s="15" t="s">
        <v>66</v>
      </c>
      <c r="M6" s="5">
        <v>2</v>
      </c>
      <c r="N6" s="15" t="s">
        <v>101</v>
      </c>
      <c r="O6" s="5">
        <v>2</v>
      </c>
      <c r="P6" s="15" t="s">
        <v>102</v>
      </c>
      <c r="Q6" s="5">
        <v>2</v>
      </c>
      <c r="R6" s="15" t="s">
        <v>66</v>
      </c>
      <c r="S6" s="5">
        <v>2</v>
      </c>
      <c r="T6" s="15" t="s">
        <v>66</v>
      </c>
      <c r="U6" s="5">
        <v>2</v>
      </c>
      <c r="V6" s="15" t="s">
        <v>103</v>
      </c>
      <c r="W6" s="38">
        <v>2</v>
      </c>
      <c r="X6" s="15" t="s">
        <v>104</v>
      </c>
      <c r="Y6" s="5">
        <v>2</v>
      </c>
      <c r="Z6" s="15" t="s">
        <v>66</v>
      </c>
      <c r="AA6" s="5">
        <v>2</v>
      </c>
      <c r="AB6" s="15" t="s">
        <v>66</v>
      </c>
      <c r="AC6" s="5">
        <v>2</v>
      </c>
      <c r="AD6" s="15" t="s">
        <v>66</v>
      </c>
      <c r="AE6" s="38">
        <v>2</v>
      </c>
      <c r="AF6" s="15" t="s">
        <v>66</v>
      </c>
      <c r="AG6" s="14" t="s">
        <v>36</v>
      </c>
      <c r="AH6" s="14" t="s">
        <v>37</v>
      </c>
      <c r="AI6" s="15" t="s">
        <v>38</v>
      </c>
      <c r="AJ6" s="16">
        <v>44687.630046296297</v>
      </c>
    </row>
    <row r="7" spans="1:36" ht="10.5" customHeight="1" x14ac:dyDescent="0.15">
      <c r="A7" s="15"/>
      <c r="G7" s="5"/>
      <c r="H7" s="15"/>
      <c r="I7" s="5"/>
      <c r="J7" s="15"/>
      <c r="K7" s="5"/>
      <c r="L7" s="15"/>
      <c r="M7" s="5"/>
      <c r="N7" s="15"/>
      <c r="O7" s="5"/>
      <c r="P7" s="15"/>
      <c r="Q7" s="5"/>
      <c r="R7" s="15"/>
      <c r="S7" s="5"/>
      <c r="T7" s="15"/>
      <c r="U7" s="5"/>
      <c r="V7" s="15"/>
      <c r="W7" s="38"/>
      <c r="X7" s="15"/>
      <c r="Y7" s="5"/>
      <c r="Z7" s="15"/>
      <c r="AA7" s="5"/>
      <c r="AB7" s="15"/>
      <c r="AC7" s="5"/>
      <c r="AD7" s="15"/>
      <c r="AE7" s="38"/>
      <c r="AF7" s="15"/>
      <c r="AG7" s="14"/>
      <c r="AH7" s="14"/>
      <c r="AI7" s="15"/>
    </row>
    <row r="8" spans="1:36" x14ac:dyDescent="0.15">
      <c r="G8" s="5"/>
      <c r="H8" s="5"/>
      <c r="I8" s="5"/>
      <c r="J8" s="5"/>
      <c r="K8" s="5"/>
      <c r="L8" s="5"/>
      <c r="M8" s="5"/>
      <c r="N8" s="5"/>
      <c r="O8" s="5"/>
      <c r="P8" s="5"/>
      <c r="Q8" s="5"/>
      <c r="R8" s="5"/>
      <c r="S8" s="5"/>
      <c r="T8" s="5"/>
      <c r="U8" s="5"/>
      <c r="V8" s="5"/>
      <c r="X8" s="5"/>
      <c r="Y8" s="5"/>
      <c r="Z8" s="5"/>
      <c r="AA8" s="5"/>
      <c r="AB8" s="5"/>
      <c r="AC8" s="5"/>
      <c r="AD8" s="5"/>
      <c r="AF8" s="5"/>
      <c r="AG8" s="14"/>
      <c r="AH8" s="14"/>
      <c r="AI8" s="15"/>
      <c r="AJ8" s="16"/>
    </row>
  </sheetData>
  <mergeCells count="5">
    <mergeCell ref="AG1:AI1"/>
    <mergeCell ref="G1:X1"/>
    <mergeCell ref="Y1:Z1"/>
    <mergeCell ref="AA1:AB1"/>
    <mergeCell ref="AC1:AF1"/>
  </mergeCells>
  <printOptions horizontalCentered="1" gridLines="1"/>
  <pageMargins left="0.25" right="0.25" top="1.5" bottom="0.75" header="0.5" footer="0.5"/>
  <pageSetup orientation="landscape" r:id="rId1"/>
  <headerFooter alignWithMargins="0">
    <oddHeader xml:space="preserve">&amp;C&amp;"MS Sans Serif,Bold Italic"&amp;10SOUTHWESTERN OK STATE UNIVERSITY&amp;"MS Sans Serif,Bold"
UNIVERSITY SUPERVISOR EVALUATION OF TEACHER CANDIDATE
&amp;"MS Sans Serif,Bold Italic"Special Education&amp;"MS Sans Serif,Regular"
&amp;"MS Sans Serif,Bold"Spring 2022
</oddHeader>
    <oddFooter>&amp;C&amp;"MS Sans Serif,Bold"2 TARGET, 1 ACCEPTABLE, 0 UNACCEPTABLE</oddFooter>
  </headerFooter>
  <colBreaks count="1" manualBreakCount="1">
    <brk id="23"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955253A3851454A953AB47959F195CE" ma:contentTypeVersion="16" ma:contentTypeDescription="Create a new document." ma:contentTypeScope="" ma:versionID="6cb5b9c09331e942b10ccbc9a34f2dae">
  <xsd:schema xmlns:xsd="http://www.w3.org/2001/XMLSchema" xmlns:xs="http://www.w3.org/2001/XMLSchema" xmlns:p="http://schemas.microsoft.com/office/2006/metadata/properties" xmlns:ns2="ff17b072-a641-4163-845d-6bc934424af4" xmlns:ns3="4ea68dd0-e2a5-4487-9a57-56deb1000fd9" targetNamespace="http://schemas.microsoft.com/office/2006/metadata/properties" ma:root="true" ma:fieldsID="b0af57cc8792867e30196f325e3f8d67" ns2:_="" ns3:_="">
    <xsd:import namespace="ff17b072-a641-4163-845d-6bc934424af4"/>
    <xsd:import namespace="4ea68dd0-e2a5-4487-9a57-56deb1000fd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17b072-a641-4163-845d-6bc934424a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8294601-c2b2-488f-94d6-ab1689ed69d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ea68dd0-e2a5-4487-9a57-56deb1000fd9"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a5f6df73-a876-4ede-b889-e80484c5bd42}" ma:internalName="TaxCatchAll" ma:showField="CatchAllData" ma:web="4ea68dd0-e2a5-4487-9a57-56deb1000fd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f17b072-a641-4163-845d-6bc934424af4">
      <Terms xmlns="http://schemas.microsoft.com/office/infopath/2007/PartnerControls"/>
    </lcf76f155ced4ddcb4097134ff3c332f>
    <TaxCatchAll xmlns="4ea68dd0-e2a5-4487-9a57-56deb1000fd9" xsi:nil="true"/>
  </documentManagement>
</p:properties>
</file>

<file path=customXml/itemProps1.xml><?xml version="1.0" encoding="utf-8"?>
<ds:datastoreItem xmlns:ds="http://schemas.openxmlformats.org/officeDocument/2006/customXml" ds:itemID="{0E7D9522-9082-42C8-B2E8-52E1B80F68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17b072-a641-4163-845d-6bc934424af4"/>
    <ds:schemaRef ds:uri="4ea68dd0-e2a5-4487-9a57-56deb1000f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EDB264-A366-4539-9D38-B896B6557BD0}">
  <ds:schemaRefs>
    <ds:schemaRef ds:uri="http://schemas.microsoft.com/sharepoint/v3/contenttype/forms"/>
  </ds:schemaRefs>
</ds:datastoreItem>
</file>

<file path=customXml/itemProps3.xml><?xml version="1.0" encoding="utf-8"?>
<ds:datastoreItem xmlns:ds="http://schemas.openxmlformats.org/officeDocument/2006/customXml" ds:itemID="{F83626A8-D83B-4D9C-A021-EAD80C92DE2C}">
  <ds:schemaRefs>
    <ds:schemaRef ds:uri="ff17b072-a641-4163-845d-6bc934424af4"/>
    <ds:schemaRef ds:uri="http://schemas.microsoft.com/office/infopath/2007/PartnerControls"/>
    <ds:schemaRef ds:uri="http://schemas.microsoft.com/office/2006/metadata/properties"/>
    <ds:schemaRef ds:uri="http://schemas.microsoft.com/office/2006/documentManagement/types"/>
    <ds:schemaRef ds:uri="http://purl.org/dc/elements/1.1/"/>
    <ds:schemaRef ds:uri="http://purl.org/dc/terms/"/>
    <ds:schemaRef ds:uri="4ea68dd0-e2a5-4487-9a57-56deb1000fd9"/>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ItemAnalysis</vt:lpstr>
      <vt:lpstr>Numerical</vt:lpstr>
      <vt:lpstr>Textual</vt:lpstr>
      <vt:lpstr>Numerical!Print_Titles</vt:lpstr>
      <vt:lpstr>Textual!Print_Titles</vt:lpstr>
      <vt:lpstr>ItemAnalysis!SCP27B2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Rogers, Kari</dc:creator>
  <cp:lastModifiedBy>Aguinaga, Veronica</cp:lastModifiedBy>
  <cp:lastPrinted>2020-12-16T15:33:13Z</cp:lastPrinted>
  <dcterms:created xsi:type="dcterms:W3CDTF">2011-02-23T21:08:19Z</dcterms:created>
  <dcterms:modified xsi:type="dcterms:W3CDTF">2023-05-09T14:50:21Z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0x010100A955253A3851454A953AB47959F195CE</vt:lpwstr>
  </property>
</Properties>
</file>