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327"/>
  <workbookPr defaultThemeVersion="124226"/>
  <mc:AlternateContent xmlns:mc="http://schemas.openxmlformats.org/markup-compatibility/2006">
    <mc:Choice Requires="x15">
      <x15ac:absPath xmlns:x15ac="http://schemas.microsoft.com/office/spreadsheetml/2010/11/ac" url="https://swosuits-my.sharepoint.com/personal/aguinagav_swosu_edu/Documents/Desktop/SPRING 2022 SUMMATIVE EVALS/"/>
    </mc:Choice>
  </mc:AlternateContent>
  <xr:revisionPtr revIDLastSave="21" documentId="13_ncr:1_{87ECDB9C-ADCE-4878-8BC1-EBAF7178EF66}" xr6:coauthVersionLast="47" xr6:coauthVersionMax="47" xr10:uidLastSave="{7DE20FF7-2CC6-41A7-8049-B7424B6A013A}"/>
  <bookViews>
    <workbookView xWindow="-120" yWindow="-120" windowWidth="29040" windowHeight="15840" xr2:uid="{00000000-000D-0000-FFFF-FFFF00000000}"/>
  </bookViews>
  <sheets>
    <sheet name="ItemAnalysis" sheetId="3" r:id="rId1"/>
    <sheet name="Numerical" sheetId="1" r:id="rId2"/>
    <sheet name="Textual" sheetId="2" r:id="rId3"/>
  </sheets>
  <definedNames>
    <definedName name="_xlnm.Print_Titles" localSheetId="1">Numerical!$A:$A</definedName>
    <definedName name="_xlnm.Print_Titles" localSheetId="2">Textual!$A:$A,Textual!$1:$2</definedName>
    <definedName name="SCP27B2" localSheetId="0">ItemAnalysis!$C$2</definedName>
  </definedNames>
  <calcPr calcId="191029" iterateCount="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4" i="1" l="1"/>
  <c r="D14" i="1"/>
  <c r="E14" i="1"/>
  <c r="F14" i="1"/>
  <c r="G14" i="1"/>
  <c r="H14" i="1"/>
  <c r="I14" i="1"/>
  <c r="J14" i="1"/>
  <c r="L14" i="1"/>
  <c r="M14" i="1"/>
  <c r="N14" i="1"/>
  <c r="P14" i="1"/>
  <c r="Q14" i="1"/>
  <c r="S14" i="1"/>
  <c r="T14" i="1"/>
  <c r="U14" i="1"/>
  <c r="W14" i="1"/>
  <c r="B14" i="1"/>
  <c r="B11" i="1"/>
  <c r="C11" i="1"/>
  <c r="D11" i="1"/>
  <c r="E11" i="1"/>
  <c r="F11" i="1"/>
  <c r="G11" i="1"/>
  <c r="H11" i="1"/>
  <c r="I11" i="1"/>
  <c r="L11" i="1"/>
  <c r="M11" i="1"/>
  <c r="N11" i="1"/>
  <c r="P11" i="1"/>
  <c r="Q11" i="1" s="1"/>
  <c r="S11" i="1"/>
  <c r="T11" i="1"/>
  <c r="U11" i="1"/>
  <c r="Y11" i="1"/>
  <c r="Z11" i="1"/>
  <c r="AA11" i="1"/>
  <c r="B12" i="1"/>
  <c r="C12" i="1"/>
  <c r="D12" i="1"/>
  <c r="E12" i="1"/>
  <c r="F12" i="1"/>
  <c r="G12" i="1"/>
  <c r="H12" i="1"/>
  <c r="I12" i="1"/>
  <c r="L12" i="1"/>
  <c r="N12" i="1" s="1"/>
  <c r="M12" i="1"/>
  <c r="P12" i="1"/>
  <c r="Q12" i="1"/>
  <c r="S12" i="1"/>
  <c r="T12" i="1"/>
  <c r="U12" i="1"/>
  <c r="Y12" i="1"/>
  <c r="Z12" i="1"/>
  <c r="AA12" i="1"/>
  <c r="C114" i="3"/>
  <c r="AA4" i="1"/>
  <c r="AA5" i="1"/>
  <c r="AA6" i="1"/>
  <c r="AA7" i="1"/>
  <c r="AA8" i="1"/>
  <c r="AA9" i="1"/>
  <c r="AA10" i="1"/>
  <c r="AA3" i="1"/>
  <c r="C115" i="3" s="1"/>
  <c r="Z4" i="1"/>
  <c r="Z5" i="1"/>
  <c r="Z6" i="1"/>
  <c r="Z7" i="1"/>
  <c r="Z8" i="1"/>
  <c r="Z9" i="1"/>
  <c r="Z10" i="1"/>
  <c r="Z3" i="1"/>
  <c r="Y4" i="1"/>
  <c r="Y5" i="1"/>
  <c r="Y6" i="1"/>
  <c r="Y7" i="1"/>
  <c r="Y8" i="1"/>
  <c r="Y9" i="1"/>
  <c r="Y10" i="1"/>
  <c r="Y3" i="1"/>
  <c r="C99" i="3" s="1"/>
  <c r="W11" i="1" l="1"/>
  <c r="J11" i="1"/>
  <c r="J12" i="1"/>
  <c r="W12" i="1"/>
  <c r="C104" i="3"/>
  <c r="C97" i="3"/>
  <c r="C98" i="3"/>
  <c r="C105" i="3"/>
  <c r="C106" i="3"/>
  <c r="C107" i="3"/>
  <c r="C96" i="3"/>
  <c r="C113" i="3"/>
  <c r="B7" i="1"/>
  <c r="C7" i="1"/>
  <c r="D7" i="1"/>
  <c r="E7" i="1"/>
  <c r="F7" i="1"/>
  <c r="G7" i="1"/>
  <c r="H7" i="1"/>
  <c r="I7" i="1"/>
  <c r="L7" i="1"/>
  <c r="M7" i="1"/>
  <c r="P7" i="1"/>
  <c r="Q7" i="1" s="1"/>
  <c r="S7" i="1"/>
  <c r="T7" i="1"/>
  <c r="U7" i="1" s="1"/>
  <c r="B8" i="1"/>
  <c r="C8" i="1"/>
  <c r="D8" i="1"/>
  <c r="E8" i="1"/>
  <c r="F8" i="1"/>
  <c r="G8" i="1"/>
  <c r="H8" i="1"/>
  <c r="I8" i="1"/>
  <c r="L8" i="1"/>
  <c r="M8" i="1"/>
  <c r="P8" i="1"/>
  <c r="Q8" i="1" s="1"/>
  <c r="S8" i="1"/>
  <c r="T8" i="1"/>
  <c r="U8" i="1" s="1"/>
  <c r="B9" i="1"/>
  <c r="C9" i="1"/>
  <c r="D9" i="1"/>
  <c r="E9" i="1"/>
  <c r="F9" i="1"/>
  <c r="G9" i="1"/>
  <c r="H9" i="1"/>
  <c r="I9" i="1"/>
  <c r="L9" i="1"/>
  <c r="M9" i="1"/>
  <c r="P9" i="1"/>
  <c r="Q9" i="1" s="1"/>
  <c r="S9" i="1"/>
  <c r="T9" i="1"/>
  <c r="U9" i="1" s="1"/>
  <c r="B10" i="1"/>
  <c r="C10" i="1"/>
  <c r="D10" i="1"/>
  <c r="E10" i="1"/>
  <c r="F10" i="1"/>
  <c r="G10" i="1"/>
  <c r="H10" i="1"/>
  <c r="I10" i="1"/>
  <c r="L10" i="1"/>
  <c r="M10" i="1"/>
  <c r="P10" i="1"/>
  <c r="Q10" i="1" s="1"/>
  <c r="S10" i="1"/>
  <c r="T10" i="1"/>
  <c r="U10" i="1" s="1"/>
  <c r="J8" i="1" l="1"/>
  <c r="N9" i="1"/>
  <c r="J7" i="1"/>
  <c r="N10" i="1"/>
  <c r="N8" i="1"/>
  <c r="N7" i="1"/>
  <c r="W7" i="1"/>
  <c r="W9" i="1"/>
  <c r="J9" i="1"/>
  <c r="W10" i="1"/>
  <c r="W8" i="1"/>
  <c r="J10" i="1"/>
  <c r="C100" i="3" l="1"/>
  <c r="C87" i="3"/>
  <c r="C86" i="3"/>
  <c r="C85" i="3"/>
  <c r="C81" i="3"/>
  <c r="C80" i="3"/>
  <c r="C79" i="3"/>
  <c r="C72" i="3"/>
  <c r="C71" i="3"/>
  <c r="C70" i="3"/>
  <c r="C62" i="3"/>
  <c r="C61" i="3"/>
  <c r="C60" i="3"/>
  <c r="C56" i="3"/>
  <c r="C55" i="3"/>
  <c r="C54" i="3"/>
  <c r="C47" i="3"/>
  <c r="C46" i="3"/>
  <c r="C45" i="3"/>
  <c r="C41" i="3"/>
  <c r="C40" i="3"/>
  <c r="C39" i="3"/>
  <c r="C34" i="3"/>
  <c r="C33" i="3"/>
  <c r="C32" i="3"/>
  <c r="C22" i="3"/>
  <c r="C21" i="3"/>
  <c r="C20" i="3"/>
  <c r="C36" i="3" l="1"/>
  <c r="C24" i="3"/>
  <c r="A24" i="3" s="1"/>
  <c r="C28" i="3"/>
  <c r="C27" i="3"/>
  <c r="C26" i="3"/>
  <c r="C16" i="3"/>
  <c r="C15" i="3"/>
  <c r="C14" i="3"/>
  <c r="C10" i="3"/>
  <c r="C9" i="3"/>
  <c r="C8" i="3"/>
  <c r="C4" i="3"/>
  <c r="C3" i="3"/>
  <c r="C2" i="3"/>
  <c r="S4" i="1"/>
  <c r="T4" i="1"/>
  <c r="U4" i="1" s="1"/>
  <c r="S5" i="1"/>
  <c r="T5" i="1"/>
  <c r="U5" i="1" s="1"/>
  <c r="S6" i="1"/>
  <c r="T6" i="1"/>
  <c r="U6" i="1" s="1"/>
  <c r="P4" i="1"/>
  <c r="P5" i="1"/>
  <c r="P6" i="1"/>
  <c r="L4" i="1"/>
  <c r="M4" i="1"/>
  <c r="L5" i="1"/>
  <c r="M5" i="1"/>
  <c r="L6" i="1"/>
  <c r="M6" i="1"/>
  <c r="T3" i="1"/>
  <c r="S3" i="1"/>
  <c r="P3" i="1"/>
  <c r="L3" i="1"/>
  <c r="B4" i="1"/>
  <c r="C4" i="1"/>
  <c r="D4" i="1"/>
  <c r="E4" i="1"/>
  <c r="F4" i="1"/>
  <c r="G4" i="1"/>
  <c r="H4" i="1"/>
  <c r="I4" i="1"/>
  <c r="B5" i="1"/>
  <c r="C5" i="1"/>
  <c r="D5" i="1"/>
  <c r="E5" i="1"/>
  <c r="F5" i="1"/>
  <c r="G5" i="1"/>
  <c r="H5" i="1"/>
  <c r="I5" i="1"/>
  <c r="B6" i="1"/>
  <c r="C6" i="1"/>
  <c r="D6" i="1"/>
  <c r="E6" i="1"/>
  <c r="F6" i="1"/>
  <c r="G6" i="1"/>
  <c r="H6" i="1"/>
  <c r="I6" i="1"/>
  <c r="I3" i="1"/>
  <c r="H3" i="1"/>
  <c r="G3" i="1"/>
  <c r="F3" i="1"/>
  <c r="E3" i="1"/>
  <c r="D3" i="1"/>
  <c r="C3" i="1"/>
  <c r="U3" i="1" l="1"/>
  <c r="W6" i="1"/>
  <c r="W5" i="1"/>
  <c r="W4" i="1"/>
  <c r="C12" i="3"/>
  <c r="A12" i="3" s="1"/>
  <c r="C43" i="3"/>
  <c r="D34" i="3" s="1"/>
  <c r="C49" i="3"/>
  <c r="A49" i="3" s="1"/>
  <c r="C18" i="3"/>
  <c r="A18" i="3" s="1"/>
  <c r="C6" i="3"/>
  <c r="A6" i="3" s="1"/>
  <c r="C30" i="3"/>
  <c r="A30" i="3" s="1"/>
  <c r="A43" i="3" l="1"/>
  <c r="D33" i="3"/>
  <c r="A36" i="3"/>
  <c r="D32" i="3"/>
  <c r="C51" i="3"/>
  <c r="D36" i="3" l="1"/>
  <c r="N6" i="1"/>
  <c r="Q5" i="1"/>
  <c r="N4" i="1"/>
  <c r="N5" i="1"/>
  <c r="J5" i="1"/>
  <c r="J4" i="1"/>
  <c r="J6" i="1"/>
  <c r="Q4" i="1"/>
  <c r="Q6" i="1"/>
  <c r="C108" i="3"/>
  <c r="D106" i="3" s="1"/>
  <c r="M3" i="1"/>
  <c r="B3" i="1"/>
  <c r="W3" i="1" l="1"/>
  <c r="D105" i="3"/>
  <c r="D107" i="3"/>
  <c r="D104" i="3"/>
  <c r="D14" i="3"/>
  <c r="C116" i="3"/>
  <c r="C117" i="3" s="1"/>
  <c r="C101" i="3"/>
  <c r="C89" i="3"/>
  <c r="C83" i="3"/>
  <c r="A83" i="3" s="1"/>
  <c r="C74" i="3"/>
  <c r="A74" i="3" s="1"/>
  <c r="C76" i="3" s="1"/>
  <c r="C64" i="3"/>
  <c r="A64" i="3" s="1"/>
  <c r="C58" i="3"/>
  <c r="A58" i="3" s="1"/>
  <c r="D21" i="3"/>
  <c r="D9" i="3"/>
  <c r="D3" i="3"/>
  <c r="J3" i="1"/>
  <c r="C66" i="3" l="1"/>
  <c r="D86" i="3"/>
  <c r="A89" i="3"/>
  <c r="D55" i="3"/>
  <c r="D46" i="3"/>
  <c r="D27" i="3"/>
  <c r="D26" i="3"/>
  <c r="D28" i="3"/>
  <c r="D114" i="3"/>
  <c r="D113" i="3"/>
  <c r="D115" i="3"/>
  <c r="D39" i="3"/>
  <c r="D40" i="3"/>
  <c r="D41" i="3"/>
  <c r="D98" i="3"/>
  <c r="D99" i="3"/>
  <c r="D96" i="3"/>
  <c r="D97" i="3"/>
  <c r="D81" i="3"/>
  <c r="D62" i="3"/>
  <c r="D22" i="3"/>
  <c r="D80" i="3"/>
  <c r="D15" i="3"/>
  <c r="D16" i="3"/>
  <c r="D108" i="3"/>
  <c r="D54" i="3"/>
  <c r="D2" i="3"/>
  <c r="D45" i="3"/>
  <c r="D8" i="3"/>
  <c r="D4" i="3"/>
  <c r="D61" i="3"/>
  <c r="D47" i="3"/>
  <c r="D79" i="3"/>
  <c r="D56" i="3"/>
  <c r="D10" i="3"/>
  <c r="D60" i="3"/>
  <c r="D20" i="3"/>
  <c r="D85" i="3"/>
  <c r="D87" i="3"/>
  <c r="D70" i="3"/>
  <c r="D72" i="3"/>
  <c r="D71" i="3"/>
  <c r="C91" i="3" l="1"/>
  <c r="C93" i="3"/>
  <c r="D30" i="3"/>
  <c r="D116" i="3"/>
  <c r="D18" i="3"/>
  <c r="D83" i="3"/>
  <c r="D58" i="3"/>
  <c r="D24" i="3"/>
  <c r="D43" i="3"/>
  <c r="D49" i="3"/>
  <c r="D6" i="3"/>
  <c r="D64" i="3"/>
  <c r="D12" i="3"/>
  <c r="D100" i="3"/>
  <c r="D89" i="3"/>
  <c r="D74" i="3"/>
  <c r="Q3" i="1"/>
  <c r="C109" i="3" l="1"/>
  <c r="N3" i="1" l="1"/>
</calcChain>
</file>

<file path=xl/sharedStrings.xml><?xml version="1.0" encoding="utf-8"?>
<sst xmlns="http://schemas.openxmlformats.org/spreadsheetml/2006/main" count="376" uniqueCount="157">
  <si>
    <t>1. How successful do you anticipate this teacher candidate to be in the first year of teaching?</t>
  </si>
  <si>
    <t>2. How strongly can you recommend this teacher candidate to school officials?</t>
  </si>
  <si>
    <t>3. Please appraise this student's future effectiveness in the teaching profession. Consider the following assessment information for grade categories:</t>
  </si>
  <si>
    <t>University Supervisor</t>
  </si>
  <si>
    <t>Grade Level</t>
  </si>
  <si>
    <t>School/Town</t>
  </si>
  <si>
    <t>NV</t>
  </si>
  <si>
    <t>A. Teaching and Assessment</t>
  </si>
  <si>
    <t>MEAN</t>
  </si>
  <si>
    <t xml:space="preserve">B. Classroom Management </t>
  </si>
  <si>
    <t>General Evaluation</t>
  </si>
  <si>
    <t>#</t>
  </si>
  <si>
    <t>A1</t>
  </si>
  <si>
    <t>A2</t>
  </si>
  <si>
    <t>A3</t>
  </si>
  <si>
    <t>A4</t>
  </si>
  <si>
    <t>A5</t>
  </si>
  <si>
    <t>A6</t>
  </si>
  <si>
    <t>A7</t>
  </si>
  <si>
    <t>A8</t>
  </si>
  <si>
    <t>B1</t>
  </si>
  <si>
    <t>B2</t>
  </si>
  <si>
    <t>C1</t>
  </si>
  <si>
    <t>D1</t>
  </si>
  <si>
    <t>D2</t>
  </si>
  <si>
    <t>Count</t>
  </si>
  <si>
    <t>Pct</t>
  </si>
  <si>
    <t>Total</t>
  </si>
  <si>
    <t>A. Teaching and Assessment Mean of the Means</t>
  </si>
  <si>
    <t>C. Interpersonal Skill Mean of the Means</t>
  </si>
  <si>
    <t>D. Professionalism Mean of the Means</t>
  </si>
  <si>
    <t>Teacher Candidate</t>
  </si>
  <si>
    <t>Interpersonal Skill</t>
  </si>
  <si>
    <t>Semester / Year</t>
  </si>
  <si>
    <t>1. Planning for Instruction  (NAEYC 5b; INTASC 1, 2 &amp; 7; CAEP 1.1, 1.3, 1.4, 3.4, 3.5)</t>
  </si>
  <si>
    <t>Comments:</t>
  </si>
  <si>
    <t>(NAEYC 4c; INTASC 1, 2 &amp; 7; CAEP 1.1, 1.3, 1.4, 3.4, 3.5)</t>
  </si>
  <si>
    <t>2. Instructional Strategies  (NAEYC 4b; INTASC 8; CAEP 1.1, 1.3, 1.4, 1.5, 3.4, 3.5)</t>
  </si>
  <si>
    <t>(NAEYC 6d ; INTASC 8; CAEP 1.1, 1.3, 1.4, 1.5, 3.4, 3.5)</t>
  </si>
  <si>
    <t>(NAEYC 6c; INTASC 8; CAEP 1.1, 1.3, 1.4, 1.5, 3.4, 3.5)</t>
  </si>
  <si>
    <t xml:space="preserve">3.  Resources
(NAEYC 2c)
</t>
  </si>
  <si>
    <t xml:space="preserve">4.  Assessment
(NAEYC 3c; INTASC 6; CAEP 1.1, 1.2, 1.3, 3.5)
</t>
  </si>
  <si>
    <t>(NAEYC 3a; INTASC 6; CAEP 1.1, 1.2, 1.3, 3.5)</t>
  </si>
  <si>
    <t xml:space="preserve">5.  Learning Environment
(NAEYC 1c; INTASC 3; CAEP 1.1, 1.3)
</t>
  </si>
  <si>
    <t xml:space="preserve">7. Professional Relationships
(NAEYC 6c; INTASC 10; CAEP 1.1, 3.3, 3.5)
</t>
  </si>
  <si>
    <t xml:space="preserve">6.  Lesson Management 
(NAEYC 5c; INTASC 3; CAEP 1.1, 3.5)
</t>
  </si>
  <si>
    <t xml:space="preserve">8. Communication
(NAEYC 4a)
</t>
  </si>
  <si>
    <t xml:space="preserve">9. Critical Thinking and Reflective Practice
(NAEYC 6d; INTASC 9; CAEP 1.1, 1.2, 3.3, 3.4, 3.5) 
</t>
  </si>
  <si>
    <t>Classroom Management</t>
  </si>
  <si>
    <t>Professional</t>
  </si>
  <si>
    <t>K</t>
  </si>
  <si>
    <t>SuccessfulIn</t>
  </si>
  <si>
    <t>RecommendWithou</t>
  </si>
  <si>
    <t>TargetTheCandid</t>
  </si>
  <si>
    <t>Professionalism</t>
  </si>
  <si>
    <t>2 Target</t>
  </si>
  <si>
    <t>1 Acceptable</t>
  </si>
  <si>
    <t>0 Unacceptable</t>
  </si>
  <si>
    <t xml:space="preserve"> </t>
  </si>
  <si>
    <t>Teaching and Assessment</t>
  </si>
  <si>
    <t>Classroom Management Mean of the Means</t>
  </si>
  <si>
    <t>Total Score (out of 26)</t>
  </si>
  <si>
    <t>TOTAL SCORE out of 26 possible points:</t>
  </si>
  <si>
    <t>SuccessfulIn2</t>
  </si>
  <si>
    <t>Weatherford Public Schools Burcham Elementary</t>
  </si>
  <si>
    <t>Burcham Elementary, Weatherford</t>
  </si>
  <si>
    <t>Successful in all settings.</t>
  </si>
  <si>
    <t>Success doubtful in many educational settings.</t>
  </si>
  <si>
    <t>Success doubtful in any setting.</t>
  </si>
  <si>
    <t>Successful in most settings.</t>
  </si>
  <si>
    <t>Recommend without reservation.</t>
  </si>
  <si>
    <t>Would recommend with minor reservations.</t>
  </si>
  <si>
    <t>Recommendations limited with major reservations.</t>
  </si>
  <si>
    <t>Unable to recommend in any setting. Further preparation necessary for certification.</t>
  </si>
  <si>
    <t>(Target) Demonstrates targeted behavior at every opportunity without being reminded. Shows confidence and effective talents for teaching and skills similar to an experienced educator. Will be successful in all settings, and can recommend without reservation.</t>
  </si>
  <si>
    <t>(Acceptable) Frequently demonstrates targeted behaviors. Sometimes requires guidance or direction. Fairly confident and classroom ready but may need periodic guidance. Will be successful in most settings, and I would recommend with minor reservations.</t>
  </si>
  <si>
    <t>(Unacceptable) Rarely exhibits or does not exhibit targeted behavior. Needs constant feedback. Relatively insecure. Not ready for unsupervised classroom performance. Success doubtful in any educational setting. Further preparation necessary for certification.</t>
  </si>
  <si>
    <t>Spring 2022</t>
  </si>
  <si>
    <t>Cashion, OK</t>
  </si>
  <si>
    <t>Excellent planning for all three lessons.  Participation with cooperating teacher through meetings.</t>
  </si>
  <si>
    <t>Robust lessons that connect to children's needs as a whole child.</t>
  </si>
  <si>
    <t>Creative lesson that integrate technology and manipulatives leading to student engagement and learning.</t>
  </si>
  <si>
    <t>Excellent.</t>
  </si>
  <si>
    <t>Formative assessments with each lesson.</t>
  </si>
  <si>
    <t>Excellent skills and growing everyday.</t>
  </si>
  <si>
    <t>Excellent interpersonal skills.</t>
  </si>
  <si>
    <t>Calm and communicates well with students and colleagues.</t>
  </si>
  <si>
    <t>Post conferences were excellent reflection discussions where Delaney led the way with her own critical evaluation.</t>
  </si>
  <si>
    <t>Spring</t>
  </si>
  <si>
    <t>Cordell Elementary/ Cordell, OK</t>
  </si>
  <si>
    <t>Jacy, you have done an exceptional job planning for instruction. You understand what it is to be taught and you plan a variety of activities to teach in the standards in a meaningful and engaging way!</t>
  </si>
  <si>
    <t>Your work throughout the PPAT demonstrates you can think deeply about the differences among students. It's not easy to address all the needs but you have shown the ability to do just that.</t>
  </si>
  <si>
    <t>Again, the strategies you use in the classroom are appropriately aligned and show you are concerned about how to make the learning enjoyable to kiddos. Keep learning and looking for new ways to teach... there are sooo many approaches out there. Keep learning and keep searching for what fits you but also keeps them engaged.</t>
  </si>
  <si>
    <t>I know you are great at building relationships with your colleagues and will learn much from them, but I also encourage you to become involved outside of your school in an organization for education. Whether that is the Oklahoma Literacy Association or another organization or a few teacher leaders like Cathy Collier. Find them, follow them, be involved outside of your school. This will add to your professional happiness and your abilities in ways that are invaluable.</t>
  </si>
  <si>
    <t>You do a great job at this... the more you work to continue learning the better you will get and the easier all of it will become and the more natural all things will seem to fall into place.</t>
  </si>
  <si>
    <t>I know you are professional in using all the resources that might be at your disposal. As you go on, my biggest piece of advice is to ask... when you have questions, when you need help... pick up the phone and call a community partner and ask for help... ask for volunteers... ask PTO for money etc. Reach out and ask.</t>
  </si>
  <si>
    <t>Assessment is strong in our structures today. You've done well. As you move on, remember the value of formative assessment, teacher observation, and the human element of assessment.</t>
  </si>
  <si>
    <t>Again, remember that a single computer based assessment will not tell you everything that you need to know and it is not as representative as you might want it to be. Step onto the balcony to view the data and the child and make decisions from a well-informed place.</t>
  </si>
  <si>
    <t>You know this is your biggest area for growth. Ask someone to send you to a classroom management workshop. Read CHAMPS by Randy Sprick... Read or listen to Love and Logic. Follow leaders like Jennifer Gonzales on social media and keep learning. This is a big reason many teachers quit- learn what you need to know now and the reward will be a happy career.</t>
  </si>
  <si>
    <t>You are prepared in the classroom. This will be a great asset. Organization is the foundation of a good day.</t>
  </si>
  <si>
    <t>You have a heart for the people in education and it shows. Keep this on the surface and you will make good decisions daily. :)</t>
  </si>
  <si>
    <t>You do well with communication.</t>
  </si>
  <si>
    <t>Your PPAT shows you can do this well. Be purposeful in continued growth. Never stop learning. I think you are going to do wonderful.</t>
  </si>
  <si>
    <t>Amber Pocasset, OK</t>
  </si>
  <si>
    <t>Excellent planning.</t>
  </si>
  <si>
    <t>Planning and teaching from a "whole child" perspective.</t>
  </si>
  <si>
    <t>Excellent variety and engaging activities.</t>
  </si>
  <si>
    <t>Uses technology frequently and engages student effectively.</t>
  </si>
  <si>
    <t>Daily formative assessments.</t>
  </si>
  <si>
    <t>Excellent skills for developing relationships and a positive learning environment.</t>
  </si>
  <si>
    <t>Variety and engaging practices.</t>
  </si>
  <si>
    <t>Excellent interpersonal skills with all.</t>
  </si>
  <si>
    <t>Excellent reflection in post conferences.</t>
  </si>
  <si>
    <t>Kingfisher, OK</t>
  </si>
  <si>
    <t>Detailed planning through the semester.</t>
  </si>
  <si>
    <t>Developmentally appropriate teaching and interaction with children.</t>
  </si>
  <si>
    <t>Excellent and appropriate engagement and teaching strategies.</t>
  </si>
  <si>
    <t>CT communicates an ongoing and consist request for feedback and her reflections are meaningful.</t>
  </si>
  <si>
    <t>Excellent variety and technology use.</t>
  </si>
  <si>
    <t>Excellent throughout teacher work sample and formative during lessons.</t>
  </si>
  <si>
    <t>Clearly defined in TWS - continue to reflect on data in every lesson.</t>
  </si>
  <si>
    <t>Calm and comfortable - safe and productive</t>
  </si>
  <si>
    <t>Excellent pacing and understanding.</t>
  </si>
  <si>
    <t>Gilmore Elementary Kingfisher, OK</t>
  </si>
  <si>
    <t>Excellent detailed planning.</t>
  </si>
  <si>
    <t>Jill teaches the "whole child".  Wonderful work with students in all areas.</t>
  </si>
  <si>
    <t>Excellent use of technology.</t>
  </si>
  <si>
    <t>Jill models various strategies and implements them effectively.</t>
  </si>
  <si>
    <t>Formative assessments are continous.</t>
  </si>
  <si>
    <t>jill maintains and encourage positive interactions and climate.</t>
  </si>
  <si>
    <t>Excellent pacing and rich lessons.</t>
  </si>
  <si>
    <t>Jill has a calm spirit and excellent interpersonal skills.</t>
  </si>
  <si>
    <t>Jill is reflective and continuously ask how she can get better!</t>
  </si>
  <si>
    <t>Katelyn has implemented several activities with manipulatives.</t>
  </si>
  <si>
    <t>Various activities are used including technology and creative ideas.</t>
  </si>
  <si>
    <t>Formative assessments are continuous and ongoing.</t>
  </si>
  <si>
    <t>Give positive guidance and encourage developing a positive learning environment.</t>
  </si>
  <si>
    <t>Pacing and lesson management is good.  Modifications as needed are provided.</t>
  </si>
  <si>
    <t>Katelyn reflections and considers ways to improve.</t>
  </si>
  <si>
    <t>Burcham / Weatherford</t>
  </si>
  <si>
    <t>WouldRecommend</t>
  </si>
  <si>
    <t>AcceptableThe</t>
  </si>
  <si>
    <t>T-1</t>
  </si>
  <si>
    <t>Morgan creates age and developmentally appropriate lesson plans that support the learning needs of all students. She includes learning opportunities for whole group, small group, and individual instruction.</t>
  </si>
  <si>
    <t>Morgan is quick to address the learning needs of each of her students. She acknowledges students that need more support and guidance.</t>
  </si>
  <si>
    <t>Morgan uses a variety of instructional strategies to support the learning of her students. She does a great job incorporating technology and uses cooperative learning groups, hands-on activities, questioning techniques, etc.</t>
  </si>
  <si>
    <t>Morgan understands the importance of monitoring student progress. Her students of made gains toward mastering addition and subtraction.</t>
  </si>
  <si>
    <t>She provides multiple opportunities for students to practice what they have learned to enhance learning.</t>
  </si>
  <si>
    <t>Morgan uses callbacks to gain and maintain student focus and engagement. ex. Waterfall, waterfall... &amp; Ready, set go...you bet.</t>
  </si>
  <si>
    <t>Morgan manages her time effectively and uses instructional strategies that work well to ensure the lesson is covered thoroughly.</t>
  </si>
  <si>
    <t>Morgan works well with her cooperating teacher and holds a professional demeanor.</t>
  </si>
  <si>
    <t>Morgan communicates effectively with her students and foster inquiry, collaboration, and interaction.</t>
  </si>
  <si>
    <t>Morgan has made great progress in her professional growth and accepts constructive criticism well.</t>
  </si>
  <si>
    <t>1st</t>
  </si>
  <si>
    <t>Burcham Elementary - Weatherford, Ok</t>
  </si>
  <si>
    <t>Prather Brown Elementary Frederick, Ok</t>
  </si>
  <si>
    <t>Submit Date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</si>
</sst>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8"/>
      <name val="MS Sans Serif"/>
    </font>
    <font>
      <sz val="11"/>
      <color theme="1"/>
      <name val="Calibri"/>
      <family val="2"/>
      <scheme val="minor"/>
    </font>
    <font>
      <sz val="8"/>
      <name val="MS Sans Serif"/>
      <family val="2"/>
    </font>
    <font>
      <b/>
      <sz val="8"/>
      <name val="MS Sans Serif"/>
      <family val="2"/>
    </font>
    <font>
      <b/>
      <sz val="10"/>
      <color rgb="FF000000"/>
      <name val="Arial"/>
      <family val="2"/>
    </font>
    <font>
      <sz val="10"/>
      <name val="Arial"/>
      <family val="2"/>
    </font>
    <font>
      <sz val="10"/>
      <color rgb="FF000000"/>
      <name val="Arial"/>
      <family val="2"/>
    </font>
    <font>
      <b/>
      <i/>
      <sz val="10"/>
      <color rgb="FF000000"/>
      <name val="Arial"/>
      <family val="2"/>
    </font>
    <font>
      <b/>
      <sz val="10"/>
      <name val="Arial"/>
      <family val="2"/>
    </font>
    <font>
      <b/>
      <sz val="8"/>
      <name val="MS Sans Serif"/>
    </font>
  </fonts>
  <fills count="2">
    <fill>
      <patternFill patternType="none"/>
    </fill>
    <fill>
      <patternFill patternType="gray125"/>
    </fill>
  </fills>
  <borders count="22">
    <border>
      <left/>
      <right/>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rgb="FF000000"/>
      </right>
      <top style="thin">
        <color indexed="64"/>
      </top>
      <bottom/>
      <diagonal/>
    </border>
    <border>
      <left style="thin">
        <color indexed="64"/>
      </left>
      <right style="thin">
        <color rgb="FF000000"/>
      </right>
      <top/>
      <bottom/>
      <diagonal/>
    </border>
    <border>
      <left style="thin">
        <color indexed="64"/>
      </left>
      <right style="thin">
        <color rgb="FF000000"/>
      </right>
      <top/>
      <bottom style="thin">
        <color indexed="64"/>
      </bottom>
      <diagonal/>
    </border>
    <border>
      <left style="thin">
        <color rgb="FF000000"/>
      </left>
      <right style="thin">
        <color rgb="FF000000"/>
      </right>
      <top style="thin">
        <color rgb="FF000000"/>
      </top>
      <bottom style="thin">
        <color indexed="64"/>
      </bottom>
      <diagonal/>
    </border>
    <border>
      <left style="thin">
        <color rgb="FF000000"/>
      </left>
      <right style="thin">
        <color rgb="FF000000"/>
      </right>
      <top/>
      <bottom/>
      <diagonal/>
    </border>
    <border>
      <left style="thin">
        <color rgb="FF000000"/>
      </left>
      <right style="thin">
        <color rgb="FF000000"/>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top style="thin">
        <color indexed="64"/>
      </top>
      <bottom style="thin">
        <color rgb="FF000000"/>
      </bottom>
      <diagonal/>
    </border>
    <border>
      <left/>
      <right style="thin">
        <color rgb="FF000000"/>
      </right>
      <top style="thin">
        <color indexed="64"/>
      </top>
      <bottom style="thin">
        <color rgb="FF000000"/>
      </bottom>
      <diagonal/>
    </border>
    <border>
      <left style="thin">
        <color rgb="FF000000"/>
      </left>
      <right style="thin">
        <color rgb="FF000000"/>
      </right>
      <top/>
      <bottom style="thin">
        <color rgb="FF000000"/>
      </bottom>
      <diagonal/>
    </border>
    <border>
      <left style="thin">
        <color indexed="64"/>
      </left>
      <right/>
      <top style="thin">
        <color indexed="64"/>
      </top>
      <bottom/>
      <diagonal/>
    </border>
    <border>
      <left/>
      <right style="thin">
        <color indexed="64"/>
      </right>
      <top style="thin">
        <color indexed="64"/>
      </top>
      <bottom/>
      <diagonal/>
    </border>
  </borders>
  <cellStyleXfs count="2">
    <xf numFmtId="0" fontId="0" fillId="0" borderId="0" applyAlignment="0">
      <alignment vertical="top" wrapText="1"/>
      <protection locked="0"/>
    </xf>
    <xf numFmtId="0" fontId="1" fillId="0" borderId="0"/>
  </cellStyleXfs>
  <cellXfs count="84">
    <xf numFmtId="0" fontId="0" fillId="0" borderId="0" xfId="0" applyAlignment="1">
      <alignment vertical="top"/>
      <protection locked="0"/>
    </xf>
    <xf numFmtId="0" fontId="0" fillId="0" borderId="0" xfId="0" applyAlignment="1" applyProtection="1">
      <alignment horizontal="center"/>
      <protection hidden="1"/>
    </xf>
    <xf numFmtId="49" fontId="3" fillId="0" borderId="0" xfId="0" applyNumberFormat="1" applyFont="1" applyAlignment="1" applyProtection="1">
      <alignment horizontal="center" wrapText="1"/>
      <protection hidden="1"/>
    </xf>
    <xf numFmtId="2" fontId="3" fillId="0" borderId="0" xfId="0" applyNumberFormat="1" applyFont="1" applyAlignment="1" applyProtection="1">
      <alignment horizontal="center" wrapText="1"/>
      <protection hidden="1"/>
    </xf>
    <xf numFmtId="0" fontId="3" fillId="0" borderId="0" xfId="0" applyFont="1" applyAlignment="1" applyProtection="1">
      <alignment horizontal="center"/>
      <protection hidden="1"/>
    </xf>
    <xf numFmtId="0" fontId="0" fillId="0" borderId="0" xfId="0" applyAlignment="1" applyProtection="1">
      <alignment horizontal="center" vertical="top"/>
      <protection hidden="1"/>
    </xf>
    <xf numFmtId="2" fontId="3" fillId="0" borderId="0" xfId="0" applyNumberFormat="1" applyFont="1" applyAlignment="1" applyProtection="1">
      <alignment horizontal="center" vertical="top" wrapText="1"/>
      <protection hidden="1"/>
    </xf>
    <xf numFmtId="0" fontId="3" fillId="0" borderId="0" xfId="0" applyFont="1" applyAlignment="1" applyProtection="1">
      <alignment horizontal="center" vertical="top"/>
      <protection hidden="1"/>
    </xf>
    <xf numFmtId="2" fontId="3" fillId="0" borderId="0" xfId="0" applyNumberFormat="1" applyFont="1" applyAlignment="1" applyProtection="1">
      <alignment horizontal="center" vertical="top"/>
      <protection hidden="1"/>
    </xf>
    <xf numFmtId="0" fontId="2" fillId="0" borderId="0" xfId="0" applyFont="1" applyAlignment="1" applyProtection="1">
      <alignment horizontal="center"/>
      <protection hidden="1"/>
    </xf>
    <xf numFmtId="49" fontId="3" fillId="0" borderId="0" xfId="0" applyNumberFormat="1" applyFont="1" applyAlignment="1" applyProtection="1">
      <alignment horizontal="left" wrapText="1"/>
      <protection hidden="1"/>
    </xf>
    <xf numFmtId="0" fontId="0" fillId="0" borderId="0" xfId="0" applyAlignment="1" applyProtection="1">
      <alignment horizontal="left"/>
      <protection hidden="1"/>
    </xf>
    <xf numFmtId="0" fontId="3" fillId="0" borderId="0" xfId="0" applyFont="1" applyAlignment="1" applyProtection="1">
      <alignment horizontal="left"/>
      <protection hidden="1"/>
    </xf>
    <xf numFmtId="0" fontId="0" fillId="0" borderId="0" xfId="0" applyAlignment="1" applyProtection="1">
      <alignment horizontal="left" vertical="top" wrapText="1"/>
      <protection hidden="1"/>
    </xf>
    <xf numFmtId="0" fontId="2" fillId="0" borderId="0" xfId="0" applyFont="1" applyAlignment="1" applyProtection="1">
      <alignment horizontal="left" vertical="top" wrapText="1"/>
      <protection hidden="1"/>
    </xf>
    <xf numFmtId="0" fontId="0" fillId="0" borderId="0" xfId="0" applyAlignment="1" applyProtection="1">
      <alignment horizontal="left" vertical="top"/>
      <protection hidden="1"/>
    </xf>
    <xf numFmtId="22" fontId="0" fillId="0" borderId="0" xfId="0" applyNumberFormat="1" applyAlignment="1" applyProtection="1">
      <alignment horizontal="left" vertical="top"/>
      <protection hidden="1"/>
    </xf>
    <xf numFmtId="0" fontId="0" fillId="0" borderId="0" xfId="0" applyAlignment="1" applyProtection="1">
      <alignment horizontal="right" vertical="top"/>
      <protection hidden="1"/>
    </xf>
    <xf numFmtId="0" fontId="4" fillId="0" borderId="3" xfId="0" applyFont="1" applyBorder="1" applyAlignment="1" applyProtection="1">
      <alignment horizontal="right" wrapText="1"/>
      <protection hidden="1"/>
    </xf>
    <xf numFmtId="0" fontId="5" fillId="0" borderId="0" xfId="0" applyFont="1" applyAlignment="1" applyProtection="1">
      <alignment vertical="top"/>
      <protection hidden="1"/>
    </xf>
    <xf numFmtId="0" fontId="6" fillId="0" borderId="4" xfId="0" applyFont="1" applyBorder="1" applyAlignment="1" applyProtection="1">
      <alignment horizontal="left" wrapText="1"/>
      <protection hidden="1"/>
    </xf>
    <xf numFmtId="10" fontId="6" fillId="0" borderId="5" xfId="0" applyNumberFormat="1" applyFont="1" applyBorder="1" applyAlignment="1" applyProtection="1">
      <alignment horizontal="right" wrapText="1"/>
      <protection hidden="1"/>
    </xf>
    <xf numFmtId="0" fontId="6" fillId="0" borderId="4" xfId="0" applyFont="1" applyBorder="1" applyAlignment="1" applyProtection="1">
      <alignment horizontal="left" vertical="top" wrapText="1"/>
      <protection hidden="1"/>
    </xf>
    <xf numFmtId="0" fontId="4" fillId="0" borderId="4" xfId="0" applyFont="1" applyBorder="1" applyAlignment="1" applyProtection="1">
      <alignment horizontal="center" wrapText="1"/>
      <protection hidden="1"/>
    </xf>
    <xf numFmtId="2" fontId="4" fillId="0" borderId="4" xfId="0" applyNumberFormat="1" applyFont="1" applyBorder="1" applyAlignment="1" applyProtection="1">
      <alignment horizontal="center" wrapText="1"/>
      <protection hidden="1"/>
    </xf>
    <xf numFmtId="0" fontId="7" fillId="0" borderId="4" xfId="0" applyFont="1" applyBorder="1" applyAlignment="1" applyProtection="1">
      <alignment horizontal="left" wrapText="1"/>
      <protection hidden="1"/>
    </xf>
    <xf numFmtId="2" fontId="4" fillId="0" borderId="0" xfId="0" applyNumberFormat="1" applyFont="1" applyAlignment="1" applyProtection="1">
      <alignment horizontal="center" wrapText="1"/>
      <protection hidden="1"/>
    </xf>
    <xf numFmtId="0" fontId="7" fillId="0" borderId="0" xfId="0" applyFont="1" applyAlignment="1" applyProtection="1">
      <alignment horizontal="left" wrapText="1"/>
      <protection hidden="1"/>
    </xf>
    <xf numFmtId="10" fontId="6" fillId="0" borderId="0" xfId="0" applyNumberFormat="1" applyFont="1" applyAlignment="1" applyProtection="1">
      <alignment horizontal="right" wrapText="1"/>
      <protection hidden="1"/>
    </xf>
    <xf numFmtId="0" fontId="7" fillId="0" borderId="12" xfId="0" applyFont="1" applyBorder="1" applyAlignment="1" applyProtection="1">
      <alignment horizontal="left" wrapText="1"/>
      <protection hidden="1"/>
    </xf>
    <xf numFmtId="0" fontId="7" fillId="0" borderId="5" xfId="0" applyFont="1" applyBorder="1" applyAlignment="1" applyProtection="1">
      <alignment horizontal="left" wrapText="1"/>
      <protection hidden="1"/>
    </xf>
    <xf numFmtId="1" fontId="6" fillId="0" borderId="5" xfId="0" applyNumberFormat="1" applyFont="1" applyBorder="1" applyAlignment="1" applyProtection="1">
      <alignment horizontal="right" wrapText="1"/>
      <protection hidden="1"/>
    </xf>
    <xf numFmtId="2" fontId="4" fillId="0" borderId="0" xfId="0" applyNumberFormat="1" applyFont="1" applyAlignment="1" applyProtection="1">
      <alignment horizontal="left" wrapText="1"/>
      <protection hidden="1"/>
    </xf>
    <xf numFmtId="0" fontId="4" fillId="0" borderId="2" xfId="0" applyFont="1" applyBorder="1" applyAlignment="1" applyProtection="1">
      <alignment horizontal="right" wrapText="1"/>
      <protection hidden="1"/>
    </xf>
    <xf numFmtId="0" fontId="7" fillId="0" borderId="19" xfId="0" applyFont="1" applyBorder="1" applyAlignment="1" applyProtection="1">
      <alignment horizontal="left" wrapText="1"/>
      <protection hidden="1"/>
    </xf>
    <xf numFmtId="0" fontId="4" fillId="0" borderId="4" xfId="0" applyFont="1" applyBorder="1" applyAlignment="1" applyProtection="1">
      <alignment horizontal="left" wrapText="1"/>
      <protection hidden="1"/>
    </xf>
    <xf numFmtId="0" fontId="4" fillId="0" borderId="0" xfId="0" applyFont="1" applyAlignment="1" applyProtection="1">
      <alignment horizontal="left" wrapText="1"/>
      <protection hidden="1"/>
    </xf>
    <xf numFmtId="2" fontId="8" fillId="0" borderId="0" xfId="0" applyNumberFormat="1" applyFont="1" applyAlignment="1" applyProtection="1">
      <alignment horizontal="center" wrapText="1"/>
      <protection hidden="1"/>
    </xf>
    <xf numFmtId="0" fontId="0" fillId="0" borderId="0" xfId="0" applyAlignment="1" applyProtection="1">
      <alignment horizontal="center" vertical="top" wrapText="1"/>
      <protection hidden="1"/>
    </xf>
    <xf numFmtId="0" fontId="3" fillId="0" borderId="0" xfId="0" applyFont="1" applyAlignment="1" applyProtection="1">
      <protection hidden="1"/>
    </xf>
    <xf numFmtId="0" fontId="9" fillId="0" borderId="0" xfId="0" applyFont="1" applyAlignment="1">
      <alignment wrapText="1"/>
      <protection locked="0"/>
    </xf>
    <xf numFmtId="0" fontId="3" fillId="0" borderId="0" xfId="0" applyFont="1" applyAlignment="1" applyProtection="1">
      <alignment horizontal="center" wrapText="1"/>
      <protection hidden="1"/>
    </xf>
    <xf numFmtId="1" fontId="4" fillId="0" borderId="3" xfId="0" applyNumberFormat="1" applyFont="1" applyBorder="1" applyAlignment="1" applyProtection="1">
      <alignment horizontal="right" wrapText="1"/>
      <protection hidden="1"/>
    </xf>
    <xf numFmtId="1" fontId="6" fillId="0" borderId="0" xfId="0" applyNumberFormat="1" applyFont="1" applyAlignment="1" applyProtection="1">
      <alignment horizontal="right" wrapText="1"/>
      <protection hidden="1"/>
    </xf>
    <xf numFmtId="1" fontId="4" fillId="0" borderId="2" xfId="0" applyNumberFormat="1" applyFont="1" applyBorder="1" applyAlignment="1" applyProtection="1">
      <alignment horizontal="right" wrapText="1"/>
      <protection hidden="1"/>
    </xf>
    <xf numFmtId="1" fontId="4" fillId="0" borderId="0" xfId="0" applyNumberFormat="1" applyFont="1" applyAlignment="1" applyProtection="1">
      <alignment horizontal="center" wrapText="1"/>
      <protection hidden="1"/>
    </xf>
    <xf numFmtId="1" fontId="4" fillId="0" borderId="4" xfId="0" applyNumberFormat="1" applyFont="1" applyBorder="1" applyAlignment="1" applyProtection="1">
      <alignment horizontal="right" wrapText="1"/>
      <protection hidden="1"/>
    </xf>
    <xf numFmtId="1" fontId="5" fillId="0" borderId="0" xfId="0" applyNumberFormat="1" applyFont="1" applyAlignment="1" applyProtection="1">
      <alignment vertical="top"/>
      <protection hidden="1"/>
    </xf>
    <xf numFmtId="0" fontId="2" fillId="0" borderId="0" xfId="0" applyFont="1" applyAlignment="1" applyProtection="1">
      <alignment horizontal="center" vertical="top" wrapText="1"/>
      <protection hidden="1"/>
    </xf>
    <xf numFmtId="2" fontId="9" fillId="0" borderId="0" xfId="0" applyNumberFormat="1" applyFont="1" applyAlignment="1" applyProtection="1">
      <alignment horizontal="center" vertical="top"/>
      <protection hidden="1"/>
    </xf>
    <xf numFmtId="2" fontId="3" fillId="0" borderId="0" xfId="0" applyNumberFormat="1" applyFont="1" applyAlignment="1" applyProtection="1">
      <alignment wrapText="1"/>
      <protection hidden="1"/>
    </xf>
    <xf numFmtId="1" fontId="3" fillId="0" borderId="0" xfId="0" applyNumberFormat="1" applyFont="1" applyAlignment="1" applyProtection="1">
      <alignment horizontal="center" vertical="top" wrapText="1"/>
      <protection hidden="1"/>
    </xf>
    <xf numFmtId="1" fontId="0" fillId="0" borderId="0" xfId="0" applyNumberFormat="1" applyAlignment="1" applyProtection="1">
      <alignment horizontal="left" vertical="top"/>
      <protection hidden="1"/>
    </xf>
    <xf numFmtId="0" fontId="6" fillId="0" borderId="3" xfId="0" applyFont="1" applyBorder="1" applyAlignment="1" applyProtection="1">
      <alignment horizontal="left" vertical="top" wrapText="1"/>
      <protection hidden="1"/>
    </xf>
    <xf numFmtId="0" fontId="5" fillId="0" borderId="13" xfId="0" applyFont="1" applyBorder="1" applyAlignment="1" applyProtection="1">
      <alignment vertical="top" wrapText="1"/>
      <protection hidden="1"/>
    </xf>
    <xf numFmtId="0" fontId="5" fillId="0" borderId="14" xfId="0" applyFont="1" applyBorder="1" applyAlignment="1" applyProtection="1">
      <alignment vertical="top" wrapText="1"/>
      <protection hidden="1"/>
    </xf>
    <xf numFmtId="0" fontId="4" fillId="0" borderId="4" xfId="0" applyFont="1" applyBorder="1" applyAlignment="1" applyProtection="1">
      <alignment horizontal="left" wrapText="1"/>
      <protection hidden="1"/>
    </xf>
    <xf numFmtId="0" fontId="5" fillId="0" borderId="4" xfId="0" applyFont="1" applyBorder="1" applyAlignment="1" applyProtection="1">
      <alignment wrapText="1"/>
      <protection hidden="1"/>
    </xf>
    <xf numFmtId="0" fontId="4" fillId="0" borderId="1" xfId="0" applyFont="1" applyBorder="1" applyAlignment="1" applyProtection="1">
      <alignment horizontal="left" wrapText="1"/>
      <protection hidden="1"/>
    </xf>
    <xf numFmtId="0" fontId="5" fillId="0" borderId="2" xfId="0" applyFont="1" applyBorder="1" applyAlignment="1" applyProtection="1">
      <alignment wrapText="1"/>
      <protection hidden="1"/>
    </xf>
    <xf numFmtId="0" fontId="6" fillId="0" borderId="4" xfId="0" applyFont="1" applyBorder="1" applyAlignment="1" applyProtection="1">
      <alignment horizontal="left" vertical="top" wrapText="1"/>
      <protection hidden="1"/>
    </xf>
    <xf numFmtId="0" fontId="5" fillId="0" borderId="4" xfId="0" applyFont="1" applyBorder="1" applyAlignment="1" applyProtection="1">
      <alignment vertical="top" wrapText="1"/>
      <protection hidden="1"/>
    </xf>
    <xf numFmtId="0" fontId="6" fillId="0" borderId="6" xfId="0" applyFont="1" applyBorder="1" applyAlignment="1" applyProtection="1">
      <alignment horizontal="left" vertical="top" wrapText="1"/>
      <protection hidden="1"/>
    </xf>
    <xf numFmtId="0" fontId="5" fillId="0" borderId="7" xfId="0" applyFont="1" applyBorder="1" applyAlignment="1" applyProtection="1">
      <alignment vertical="top" wrapText="1"/>
      <protection hidden="1"/>
    </xf>
    <xf numFmtId="0" fontId="5" fillId="0" borderId="8" xfId="0" applyFont="1" applyBorder="1" applyAlignment="1" applyProtection="1">
      <alignment vertical="top" wrapText="1"/>
      <protection hidden="1"/>
    </xf>
    <xf numFmtId="0" fontId="6" fillId="0" borderId="9" xfId="0" applyFont="1" applyBorder="1" applyAlignment="1" applyProtection="1">
      <alignment horizontal="left" vertical="top" wrapText="1"/>
      <protection hidden="1"/>
    </xf>
    <xf numFmtId="0" fontId="5" fillId="0" borderId="10" xfId="0" applyFont="1" applyBorder="1" applyAlignment="1" applyProtection="1">
      <alignment vertical="top" wrapText="1"/>
      <protection hidden="1"/>
    </xf>
    <xf numFmtId="0" fontId="5" fillId="0" borderId="11" xfId="0" applyFont="1" applyBorder="1" applyAlignment="1" applyProtection="1">
      <alignment vertical="top" wrapText="1"/>
      <protection hidden="1"/>
    </xf>
    <xf numFmtId="0" fontId="6" fillId="0" borderId="4" xfId="0" applyFont="1" applyBorder="1" applyAlignment="1" applyProtection="1">
      <alignment horizontal="left" wrapText="1"/>
      <protection hidden="1"/>
    </xf>
    <xf numFmtId="2" fontId="4" fillId="0" borderId="15" xfId="0" applyNumberFormat="1" applyFont="1" applyBorder="1" applyAlignment="1" applyProtection="1">
      <alignment horizontal="left" wrapText="1"/>
      <protection hidden="1"/>
    </xf>
    <xf numFmtId="0" fontId="5" fillId="0" borderId="16" xfId="0" applyFont="1" applyBorder="1" applyAlignment="1" applyProtection="1">
      <alignment horizontal="left" wrapText="1"/>
      <protection hidden="1"/>
    </xf>
    <xf numFmtId="0" fontId="6" fillId="0" borderId="1" xfId="0" applyFont="1" applyBorder="1" applyAlignment="1" applyProtection="1">
      <alignment horizontal="left" wrapText="1"/>
      <protection hidden="1"/>
    </xf>
    <xf numFmtId="0" fontId="5" fillId="0" borderId="2" xfId="0" applyFont="1" applyBorder="1" applyAlignment="1" applyProtection="1">
      <alignment vertical="top" wrapText="1"/>
      <protection hidden="1"/>
    </xf>
    <xf numFmtId="2" fontId="4" fillId="0" borderId="15" xfId="0" applyNumberFormat="1" applyFont="1" applyBorder="1" applyAlignment="1" applyProtection="1">
      <alignment horizontal="center" wrapText="1"/>
      <protection hidden="1"/>
    </xf>
    <xf numFmtId="2" fontId="8" fillId="0" borderId="16" xfId="0" applyNumberFormat="1" applyFont="1" applyBorder="1" applyAlignment="1" applyProtection="1">
      <alignment horizontal="center" wrapText="1"/>
      <protection hidden="1"/>
    </xf>
    <xf numFmtId="2" fontId="4" fillId="0" borderId="20" xfId="0" applyNumberFormat="1" applyFont="1" applyBorder="1" applyAlignment="1" applyProtection="1">
      <alignment horizontal="left" wrapText="1"/>
      <protection hidden="1"/>
    </xf>
    <xf numFmtId="0" fontId="5" fillId="0" borderId="21" xfId="0" applyFont="1" applyBorder="1" applyAlignment="1" applyProtection="1">
      <alignment horizontal="left" wrapText="1"/>
      <protection hidden="1"/>
    </xf>
    <xf numFmtId="0" fontId="6" fillId="0" borderId="17" xfId="0" applyFont="1" applyBorder="1" applyAlignment="1" applyProtection="1">
      <alignment horizontal="left" wrapText="1"/>
      <protection hidden="1"/>
    </xf>
    <xf numFmtId="0" fontId="5" fillId="0" borderId="18" xfId="0" applyFont="1" applyBorder="1" applyAlignment="1" applyProtection="1">
      <alignment vertical="top" wrapText="1"/>
      <protection hidden="1"/>
    </xf>
    <xf numFmtId="2" fontId="4" fillId="0" borderId="0" xfId="0" applyNumberFormat="1" applyFont="1" applyAlignment="1" applyProtection="1">
      <alignment horizontal="center" wrapText="1"/>
      <protection hidden="1"/>
    </xf>
    <xf numFmtId="0" fontId="3" fillId="0" borderId="0" xfId="0" applyFont="1" applyAlignment="1" applyProtection="1">
      <alignment horizontal="center"/>
      <protection hidden="1"/>
    </xf>
    <xf numFmtId="49" fontId="3" fillId="0" borderId="0" xfId="0" applyNumberFormat="1" applyFont="1" applyAlignment="1" applyProtection="1">
      <alignment horizontal="center" wrapText="1"/>
      <protection hidden="1"/>
    </xf>
    <xf numFmtId="0" fontId="0" fillId="0" borderId="0" xfId="0" applyAlignment="1" applyProtection="1">
      <alignment horizontal="center" wrapText="1"/>
      <protection hidden="1"/>
    </xf>
    <xf numFmtId="0" fontId="3" fillId="0" borderId="0" xfId="0" applyFont="1" applyAlignment="1" applyProtection="1">
      <alignment horizontal="center" wrapText="1"/>
      <protection hidden="1"/>
    </xf>
  </cellXfs>
  <cellStyles count="2">
    <cellStyle name="Normal" xfId="0" builtinId="0"/>
    <cellStyle name="Normal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117"/>
  <sheetViews>
    <sheetView tabSelected="1" view="pageLayout" zoomScaleNormal="100" workbookViewId="0">
      <selection activeCell="C115" sqref="C115"/>
    </sheetView>
  </sheetViews>
  <sheetFormatPr defaultColWidth="8.6640625" defaultRowHeight="12.75" x14ac:dyDescent="0.15"/>
  <cols>
    <col min="1" max="1" width="75.6640625" style="19" customWidth="1"/>
    <col min="2" max="2" width="21.33203125" style="19" customWidth="1"/>
    <col min="3" max="3" width="12.83203125" style="47" customWidth="1"/>
    <col min="4" max="4" width="12.33203125" style="19" customWidth="1"/>
    <col min="5" max="16384" width="8.6640625" style="19"/>
  </cols>
  <sheetData>
    <row r="1" spans="1:4" x14ac:dyDescent="0.2">
      <c r="A1" s="58" t="s">
        <v>59</v>
      </c>
      <c r="B1" s="59"/>
      <c r="C1" s="42" t="s">
        <v>25</v>
      </c>
      <c r="D1" s="18" t="s">
        <v>26</v>
      </c>
    </row>
    <row r="2" spans="1:4" x14ac:dyDescent="0.2">
      <c r="A2" s="60" t="s">
        <v>34</v>
      </c>
      <c r="B2" s="20" t="s">
        <v>55</v>
      </c>
      <c r="C2" s="31">
        <f>COUNTIF(Textual!$G$3:$G$288,2)</f>
        <v>7</v>
      </c>
      <c r="D2" s="21">
        <f>C2/$C$6</f>
        <v>0.7</v>
      </c>
    </row>
    <row r="3" spans="1:4" x14ac:dyDescent="0.2">
      <c r="A3" s="61"/>
      <c r="B3" s="20" t="s">
        <v>56</v>
      </c>
      <c r="C3" s="31">
        <f>COUNTIF(Textual!$G$3:$G$288,1)</f>
        <v>3</v>
      </c>
      <c r="D3" s="21">
        <f t="shared" ref="D3:D4" si="0">C3/$C$6</f>
        <v>0.3</v>
      </c>
    </row>
    <row r="4" spans="1:4" x14ac:dyDescent="0.2">
      <c r="A4" s="61"/>
      <c r="B4" s="22" t="s">
        <v>57</v>
      </c>
      <c r="C4" s="31">
        <f>COUNTIF(Textual!$G$3:$G$288,0)</f>
        <v>0</v>
      </c>
      <c r="D4" s="21">
        <f t="shared" si="0"/>
        <v>0</v>
      </c>
    </row>
    <row r="5" spans="1:4" x14ac:dyDescent="0.2">
      <c r="A5" s="23" t="s">
        <v>8</v>
      </c>
      <c r="B5" s="20" t="s">
        <v>58</v>
      </c>
      <c r="C5" s="31" t="s">
        <v>58</v>
      </c>
      <c r="D5" s="21" t="s">
        <v>58</v>
      </c>
    </row>
    <row r="6" spans="1:4" x14ac:dyDescent="0.2">
      <c r="A6" s="24">
        <f>SUM(C2*2+C3*1+C4*0)/C6</f>
        <v>1.7</v>
      </c>
      <c r="B6" s="25" t="s">
        <v>27</v>
      </c>
      <c r="C6" s="31">
        <f>SUM(C2:C5)</f>
        <v>10</v>
      </c>
      <c r="D6" s="21">
        <f>SUM(D2:D5)</f>
        <v>1</v>
      </c>
    </row>
    <row r="7" spans="1:4" x14ac:dyDescent="0.2">
      <c r="A7" s="26"/>
      <c r="B7" s="27"/>
      <c r="C7" s="43"/>
      <c r="D7" s="28"/>
    </row>
    <row r="8" spans="1:4" x14ac:dyDescent="0.2">
      <c r="A8" s="62" t="s">
        <v>36</v>
      </c>
      <c r="B8" s="20" t="s">
        <v>55</v>
      </c>
      <c r="C8" s="31">
        <f>COUNTIF(Textual!$I$3:$I$288,2)</f>
        <v>7</v>
      </c>
      <c r="D8" s="21">
        <f>C8/$C$12</f>
        <v>0.7</v>
      </c>
    </row>
    <row r="9" spans="1:4" x14ac:dyDescent="0.2">
      <c r="A9" s="63"/>
      <c r="B9" s="20" t="s">
        <v>56</v>
      </c>
      <c r="C9" s="31">
        <f>COUNTIF(Textual!$I$3:$I$288,1)</f>
        <v>3</v>
      </c>
      <c r="D9" s="21">
        <f t="shared" ref="D9:D10" si="1">C9/$C$12</f>
        <v>0.3</v>
      </c>
    </row>
    <row r="10" spans="1:4" x14ac:dyDescent="0.2">
      <c r="A10" s="64"/>
      <c r="B10" s="22" t="s">
        <v>57</v>
      </c>
      <c r="C10" s="31">
        <f>COUNTIF(Textual!$I$3:$I$288,0)</f>
        <v>0</v>
      </c>
      <c r="D10" s="21">
        <f t="shared" si="1"/>
        <v>0</v>
      </c>
    </row>
    <row r="11" spans="1:4" x14ac:dyDescent="0.2">
      <c r="A11" s="23" t="s">
        <v>8</v>
      </c>
      <c r="B11" s="20"/>
      <c r="C11" s="31"/>
      <c r="D11" s="21"/>
    </row>
    <row r="12" spans="1:4" x14ac:dyDescent="0.2">
      <c r="A12" s="24">
        <f>SUM(C8*2+C9*1+C10*0)/$C$12</f>
        <v>1.7</v>
      </c>
      <c r="B12" s="25" t="s">
        <v>27</v>
      </c>
      <c r="C12" s="31">
        <f>SUM(C8:C11)</f>
        <v>10</v>
      </c>
      <c r="D12" s="21">
        <f>SUM(D8:D11)</f>
        <v>1</v>
      </c>
    </row>
    <row r="13" spans="1:4" x14ac:dyDescent="0.2">
      <c r="A13" s="26"/>
      <c r="B13" s="27"/>
      <c r="C13" s="43"/>
      <c r="D13" s="28"/>
    </row>
    <row r="14" spans="1:4" x14ac:dyDescent="0.2">
      <c r="A14" s="65" t="s">
        <v>37</v>
      </c>
      <c r="B14" s="20" t="s">
        <v>55</v>
      </c>
      <c r="C14" s="31">
        <f>COUNTIF(Textual!$K$3:$K$288,2)</f>
        <v>8</v>
      </c>
      <c r="D14" s="21">
        <f>C14/$C$18</f>
        <v>0.8</v>
      </c>
    </row>
    <row r="15" spans="1:4" x14ac:dyDescent="0.2">
      <c r="A15" s="66"/>
      <c r="B15" s="20" t="s">
        <v>56</v>
      </c>
      <c r="C15" s="31">
        <f>COUNTIF(Textual!$K$3:$K$288,1)</f>
        <v>2</v>
      </c>
      <c r="D15" s="21">
        <f t="shared" ref="D15:D16" si="2">C15/$C$18</f>
        <v>0.2</v>
      </c>
    </row>
    <row r="16" spans="1:4" x14ac:dyDescent="0.2">
      <c r="A16" s="67"/>
      <c r="B16" s="22" t="s">
        <v>57</v>
      </c>
      <c r="C16" s="31">
        <f>COUNTIF(Textual!$K$3:$K$288,0)</f>
        <v>0</v>
      </c>
      <c r="D16" s="21">
        <f t="shared" si="2"/>
        <v>0</v>
      </c>
    </row>
    <row r="17" spans="1:4" x14ac:dyDescent="0.2">
      <c r="A17" s="23" t="s">
        <v>8</v>
      </c>
      <c r="B17" s="20"/>
      <c r="C17" s="31"/>
      <c r="D17" s="21"/>
    </row>
    <row r="18" spans="1:4" x14ac:dyDescent="0.2">
      <c r="A18" s="24">
        <f>SUM(C14*2+C15*1+C16*0)/$C$18</f>
        <v>1.8</v>
      </c>
      <c r="B18" s="29" t="s">
        <v>27</v>
      </c>
      <c r="C18" s="31">
        <f>SUM(C14:C17)</f>
        <v>10</v>
      </c>
      <c r="D18" s="21">
        <f>SUM(D14:D17)</f>
        <v>1</v>
      </c>
    </row>
    <row r="19" spans="1:4" x14ac:dyDescent="0.2">
      <c r="A19" s="26"/>
      <c r="B19" s="27"/>
      <c r="C19" s="43"/>
      <c r="D19" s="28"/>
    </row>
    <row r="20" spans="1:4" x14ac:dyDescent="0.2">
      <c r="A20" s="53" t="s">
        <v>38</v>
      </c>
      <c r="B20" s="20" t="s">
        <v>55</v>
      </c>
      <c r="C20" s="31">
        <f>COUNTIF(Textual!$M$3:$M$288,2)</f>
        <v>8</v>
      </c>
      <c r="D20" s="21">
        <f>C20/$C$24</f>
        <v>0.8</v>
      </c>
    </row>
    <row r="21" spans="1:4" x14ac:dyDescent="0.2">
      <c r="A21" s="54"/>
      <c r="B21" s="20" t="s">
        <v>56</v>
      </c>
      <c r="C21" s="31">
        <f>COUNTIF(Textual!$M$3:$M$288,1)</f>
        <v>2</v>
      </c>
      <c r="D21" s="21">
        <f t="shared" ref="D21:D22" si="3">C21/$C$24</f>
        <v>0.2</v>
      </c>
    </row>
    <row r="22" spans="1:4" x14ac:dyDescent="0.2">
      <c r="A22" s="55"/>
      <c r="B22" s="22" t="s">
        <v>57</v>
      </c>
      <c r="C22" s="31">
        <f>COUNTIF(Textual!$M$3:$M$288,0)</f>
        <v>0</v>
      </c>
      <c r="D22" s="21">
        <f t="shared" si="3"/>
        <v>0</v>
      </c>
    </row>
    <row r="23" spans="1:4" x14ac:dyDescent="0.2">
      <c r="A23" s="23" t="s">
        <v>8</v>
      </c>
      <c r="B23" s="20"/>
      <c r="C23" s="31"/>
      <c r="D23" s="21"/>
    </row>
    <row r="24" spans="1:4" x14ac:dyDescent="0.2">
      <c r="A24" s="24">
        <f>SUM(C20*2+C21*1+C22*0)/$C$24</f>
        <v>1.8</v>
      </c>
      <c r="B24" s="30" t="s">
        <v>27</v>
      </c>
      <c r="C24" s="31">
        <f>SUM(C20:C23)</f>
        <v>10</v>
      </c>
      <c r="D24" s="21">
        <f>SUM(D20:D23)</f>
        <v>1</v>
      </c>
    </row>
    <row r="25" spans="1:4" x14ac:dyDescent="0.2">
      <c r="A25" s="26"/>
      <c r="B25" s="27"/>
      <c r="C25" s="43"/>
      <c r="D25" s="28"/>
    </row>
    <row r="26" spans="1:4" x14ac:dyDescent="0.2">
      <c r="A26" s="53" t="s">
        <v>39</v>
      </c>
      <c r="B26" s="20" t="s">
        <v>55</v>
      </c>
      <c r="C26" s="31">
        <f>COUNTIF(Textual!$O$3:$O$288,2)</f>
        <v>8</v>
      </c>
      <c r="D26" s="21">
        <f>C26/$C$30</f>
        <v>0.8</v>
      </c>
    </row>
    <row r="27" spans="1:4" x14ac:dyDescent="0.2">
      <c r="A27" s="54"/>
      <c r="B27" s="20" t="s">
        <v>56</v>
      </c>
      <c r="C27" s="31">
        <f>COUNTIF(Textual!$O$3:$O$288,1)</f>
        <v>2</v>
      </c>
      <c r="D27" s="21">
        <f>C27/$C$30</f>
        <v>0.2</v>
      </c>
    </row>
    <row r="28" spans="1:4" x14ac:dyDescent="0.2">
      <c r="A28" s="55"/>
      <c r="B28" s="22" t="s">
        <v>57</v>
      </c>
      <c r="C28" s="31">
        <f>COUNTIF(Textual!$O$3:$O$288,0)</f>
        <v>0</v>
      </c>
      <c r="D28" s="21">
        <f>C28/$C$30</f>
        <v>0</v>
      </c>
    </row>
    <row r="29" spans="1:4" x14ac:dyDescent="0.2">
      <c r="A29" s="23" t="s">
        <v>8</v>
      </c>
      <c r="B29" s="20"/>
      <c r="C29" s="31"/>
      <c r="D29" s="21"/>
    </row>
    <row r="30" spans="1:4" x14ac:dyDescent="0.2">
      <c r="A30" s="24">
        <f>SUM(C26*2+C27*1+C28*0)/$C$30</f>
        <v>1.8</v>
      </c>
      <c r="B30" s="30" t="s">
        <v>27</v>
      </c>
      <c r="C30" s="31">
        <f>SUM(C26:C29)</f>
        <v>10</v>
      </c>
      <c r="D30" s="21">
        <f>SUM(D26:D29)</f>
        <v>1</v>
      </c>
    </row>
    <row r="31" spans="1:4" x14ac:dyDescent="0.2">
      <c r="A31" s="26"/>
      <c r="B31" s="27"/>
      <c r="C31" s="31"/>
      <c r="D31" s="21"/>
    </row>
    <row r="32" spans="1:4" x14ac:dyDescent="0.2">
      <c r="A32" s="53" t="s">
        <v>40</v>
      </c>
      <c r="B32" s="20" t="s">
        <v>55</v>
      </c>
      <c r="C32" s="31">
        <f>COUNTIF(Textual!$Q$3:$Q$288,2)</f>
        <v>5</v>
      </c>
      <c r="D32" s="21">
        <f>C32/$C$43</f>
        <v>0.5</v>
      </c>
    </row>
    <row r="33" spans="1:4" x14ac:dyDescent="0.2">
      <c r="A33" s="54"/>
      <c r="B33" s="20" t="s">
        <v>56</v>
      </c>
      <c r="C33" s="31">
        <f>COUNTIF(Textual!$Q$3:$Q$288,1)</f>
        <v>5</v>
      </c>
      <c r="D33" s="21">
        <f>C33/$C$43</f>
        <v>0.5</v>
      </c>
    </row>
    <row r="34" spans="1:4" x14ac:dyDescent="0.2">
      <c r="A34" s="55"/>
      <c r="B34" s="22" t="s">
        <v>57</v>
      </c>
      <c r="C34" s="31">
        <f>COUNTIF(Textual!$Q$3:$Q$288,0)</f>
        <v>0</v>
      </c>
      <c r="D34" s="21">
        <f>C34/$C$43</f>
        <v>0</v>
      </c>
    </row>
    <row r="35" spans="1:4" x14ac:dyDescent="0.2">
      <c r="A35" s="23" t="s">
        <v>8</v>
      </c>
      <c r="B35" s="20"/>
      <c r="C35" s="31"/>
      <c r="D35" s="21"/>
    </row>
    <row r="36" spans="1:4" x14ac:dyDescent="0.2">
      <c r="A36" s="24">
        <f>SUM(C32*2+C33*1+C34*0)/$C$43</f>
        <v>1.5</v>
      </c>
      <c r="B36" s="30" t="s">
        <v>27</v>
      </c>
      <c r="C36" s="31">
        <f>SUM(C32:C35)</f>
        <v>10</v>
      </c>
      <c r="D36" s="21">
        <f>SUM(D32:D35)</f>
        <v>1</v>
      </c>
    </row>
    <row r="37" spans="1:4" x14ac:dyDescent="0.2">
      <c r="A37" s="26"/>
      <c r="B37" s="27"/>
      <c r="C37" s="43"/>
      <c r="D37" s="28"/>
    </row>
    <row r="38" spans="1:4" x14ac:dyDescent="0.2">
      <c r="A38" s="26"/>
      <c r="B38" s="27"/>
      <c r="C38" s="43"/>
      <c r="D38" s="28"/>
    </row>
    <row r="39" spans="1:4" x14ac:dyDescent="0.2">
      <c r="A39" s="53" t="s">
        <v>41</v>
      </c>
      <c r="B39" s="20" t="s">
        <v>55</v>
      </c>
      <c r="C39" s="31">
        <f>COUNTIF(Textual!$S$3:$S$288,2)</f>
        <v>8</v>
      </c>
      <c r="D39" s="21">
        <f>C39/$C$43</f>
        <v>0.8</v>
      </c>
    </row>
    <row r="40" spans="1:4" x14ac:dyDescent="0.2">
      <c r="A40" s="54"/>
      <c r="B40" s="20" t="s">
        <v>56</v>
      </c>
      <c r="C40" s="31">
        <f>COUNTIF(Textual!$S$3:$S$288,1)</f>
        <v>2</v>
      </c>
      <c r="D40" s="21">
        <f>C40/$C$43</f>
        <v>0.2</v>
      </c>
    </row>
    <row r="41" spans="1:4" x14ac:dyDescent="0.2">
      <c r="A41" s="55"/>
      <c r="B41" s="22" t="s">
        <v>57</v>
      </c>
      <c r="C41" s="31">
        <f>COUNTIF(Textual!$S$3:$S$288,0)</f>
        <v>0</v>
      </c>
      <c r="D41" s="21">
        <f>C41/$C$43</f>
        <v>0</v>
      </c>
    </row>
    <row r="42" spans="1:4" x14ac:dyDescent="0.2">
      <c r="A42" s="23" t="s">
        <v>8</v>
      </c>
      <c r="B42" s="20"/>
      <c r="C42" s="31"/>
      <c r="D42" s="21"/>
    </row>
    <row r="43" spans="1:4" x14ac:dyDescent="0.2">
      <c r="A43" s="24">
        <f>SUM(C39*2+C40*1+C41*0)/$C$43</f>
        <v>1.8</v>
      </c>
      <c r="B43" s="30" t="s">
        <v>27</v>
      </c>
      <c r="C43" s="31">
        <f>SUM(C39:C42)</f>
        <v>10</v>
      </c>
      <c r="D43" s="21">
        <f>SUM(D39:D42)</f>
        <v>1</v>
      </c>
    </row>
    <row r="44" spans="1:4" x14ac:dyDescent="0.2">
      <c r="A44" s="26"/>
      <c r="B44" s="27"/>
      <c r="C44" s="43"/>
      <c r="D44" s="28"/>
    </row>
    <row r="45" spans="1:4" x14ac:dyDescent="0.2">
      <c r="A45" s="53" t="s">
        <v>42</v>
      </c>
      <c r="B45" s="20" t="s">
        <v>55</v>
      </c>
      <c r="C45" s="31">
        <f>COUNTIF(Textual!$U$3:$U$288,2)</f>
        <v>4</v>
      </c>
      <c r="D45" s="21">
        <f>C45/$C$49</f>
        <v>0.4</v>
      </c>
    </row>
    <row r="46" spans="1:4" x14ac:dyDescent="0.2">
      <c r="A46" s="54"/>
      <c r="B46" s="20" t="s">
        <v>56</v>
      </c>
      <c r="C46" s="31">
        <f>COUNTIF(Textual!$U$3:$U$288,1)</f>
        <v>6</v>
      </c>
      <c r="D46" s="21">
        <f t="shared" ref="D46:D47" si="4">C46/$C$49</f>
        <v>0.6</v>
      </c>
    </row>
    <row r="47" spans="1:4" x14ac:dyDescent="0.2">
      <c r="A47" s="55"/>
      <c r="B47" s="22" t="s">
        <v>57</v>
      </c>
      <c r="C47" s="31">
        <f>COUNTIF(Textual!$U$3:$U$288,0)</f>
        <v>0</v>
      </c>
      <c r="D47" s="21">
        <f t="shared" si="4"/>
        <v>0</v>
      </c>
    </row>
    <row r="48" spans="1:4" x14ac:dyDescent="0.2">
      <c r="A48" s="23" t="s">
        <v>8</v>
      </c>
      <c r="B48" s="20"/>
      <c r="C48" s="31"/>
      <c r="D48" s="21"/>
    </row>
    <row r="49" spans="1:4" x14ac:dyDescent="0.2">
      <c r="A49" s="24">
        <f>SUM(C45*2+C46*1+C47*0)/$C$49</f>
        <v>1.4</v>
      </c>
      <c r="B49" s="30" t="s">
        <v>27</v>
      </c>
      <c r="C49" s="31">
        <f>SUM(C45:C48)</f>
        <v>10</v>
      </c>
      <c r="D49" s="21">
        <f>SUM(D45:D48)</f>
        <v>1</v>
      </c>
    </row>
    <row r="50" spans="1:4" x14ac:dyDescent="0.2">
      <c r="A50" s="26"/>
      <c r="B50" s="27"/>
      <c r="C50" s="43"/>
      <c r="D50" s="28"/>
    </row>
    <row r="51" spans="1:4" x14ac:dyDescent="0.2">
      <c r="A51" s="56" t="s">
        <v>28</v>
      </c>
      <c r="B51" s="57"/>
      <c r="C51" s="73">
        <f>AVERAGE(A49,A43,A30,A24,A18,A12,A6)</f>
        <v>1.714285714285714</v>
      </c>
      <c r="D51" s="74"/>
    </row>
    <row r="52" spans="1:4" x14ac:dyDescent="0.2">
      <c r="A52" s="26"/>
      <c r="B52" s="27"/>
      <c r="C52" s="43"/>
      <c r="D52" s="28"/>
    </row>
    <row r="53" spans="1:4" x14ac:dyDescent="0.2">
      <c r="A53" s="58" t="s">
        <v>48</v>
      </c>
      <c r="B53" s="59"/>
      <c r="C53" s="42" t="s">
        <v>25</v>
      </c>
      <c r="D53" s="18" t="s">
        <v>26</v>
      </c>
    </row>
    <row r="54" spans="1:4" x14ac:dyDescent="0.2">
      <c r="A54" s="53" t="s">
        <v>43</v>
      </c>
      <c r="B54" s="20" t="s">
        <v>55</v>
      </c>
      <c r="C54" s="31">
        <f>COUNTIF(Textual!$W$3:$W$288,2)</f>
        <v>9</v>
      </c>
      <c r="D54" s="21">
        <f>C54/$C$58</f>
        <v>0.9</v>
      </c>
    </row>
    <row r="55" spans="1:4" x14ac:dyDescent="0.2">
      <c r="A55" s="54"/>
      <c r="B55" s="20" t="s">
        <v>56</v>
      </c>
      <c r="C55" s="31">
        <f>COUNTIF(Textual!$W$3:$W$288,1)</f>
        <v>1</v>
      </c>
      <c r="D55" s="21">
        <f t="shared" ref="D55:D56" si="5">C55/$C$58</f>
        <v>0.1</v>
      </c>
    </row>
    <row r="56" spans="1:4" x14ac:dyDescent="0.2">
      <c r="A56" s="55"/>
      <c r="B56" s="22" t="s">
        <v>57</v>
      </c>
      <c r="C56" s="31">
        <f>COUNTIF(Textual!$W$3:$W$288,0)</f>
        <v>0</v>
      </c>
      <c r="D56" s="21">
        <f t="shared" si="5"/>
        <v>0</v>
      </c>
    </row>
    <row r="57" spans="1:4" x14ac:dyDescent="0.2">
      <c r="A57" s="23" t="s">
        <v>8</v>
      </c>
      <c r="B57" s="20"/>
      <c r="C57" s="31"/>
      <c r="D57" s="21"/>
    </row>
    <row r="58" spans="1:4" x14ac:dyDescent="0.2">
      <c r="A58" s="24">
        <f>SUM(C54*2+C55*1+C56*0)/$C$58</f>
        <v>1.9</v>
      </c>
      <c r="B58" s="30" t="s">
        <v>27</v>
      </c>
      <c r="C58" s="31">
        <f>SUM(C54:C57)</f>
        <v>10</v>
      </c>
      <c r="D58" s="21">
        <f>SUM(D54:D57)</f>
        <v>1</v>
      </c>
    </row>
    <row r="59" spans="1:4" x14ac:dyDescent="0.2">
      <c r="A59" s="26"/>
      <c r="B59" s="27"/>
      <c r="C59" s="43"/>
      <c r="D59" s="28"/>
    </row>
    <row r="60" spans="1:4" x14ac:dyDescent="0.2">
      <c r="A60" s="53" t="s">
        <v>45</v>
      </c>
      <c r="B60" s="20" t="s">
        <v>55</v>
      </c>
      <c r="C60" s="31">
        <f>COUNTIF(Textual!$Y$3:$Y$288,2)</f>
        <v>9</v>
      </c>
      <c r="D60" s="21">
        <f>C60/$C$64</f>
        <v>0.9</v>
      </c>
    </row>
    <row r="61" spans="1:4" x14ac:dyDescent="0.2">
      <c r="A61" s="54"/>
      <c r="B61" s="20" t="s">
        <v>56</v>
      </c>
      <c r="C61" s="31">
        <f>COUNTIF(Textual!$Y$3:$Y$288,1)</f>
        <v>1</v>
      </c>
      <c r="D61" s="21">
        <f t="shared" ref="D61:D62" si="6">C61/$C$64</f>
        <v>0.1</v>
      </c>
    </row>
    <row r="62" spans="1:4" x14ac:dyDescent="0.2">
      <c r="A62" s="55"/>
      <c r="B62" s="22" t="s">
        <v>57</v>
      </c>
      <c r="C62" s="31">
        <f>COUNTIF(Textual!$Y$3:$Y$288,0)</f>
        <v>0</v>
      </c>
      <c r="D62" s="21">
        <f t="shared" si="6"/>
        <v>0</v>
      </c>
    </row>
    <row r="63" spans="1:4" x14ac:dyDescent="0.2">
      <c r="A63" s="23" t="s">
        <v>8</v>
      </c>
      <c r="B63" s="20"/>
      <c r="C63" s="31"/>
      <c r="D63" s="21"/>
    </row>
    <row r="64" spans="1:4" x14ac:dyDescent="0.2">
      <c r="A64" s="24">
        <f>SUM(C60*2+C61*1+C62*0)/$C$64</f>
        <v>1.9</v>
      </c>
      <c r="B64" s="30" t="s">
        <v>27</v>
      </c>
      <c r="C64" s="31">
        <f>SUM(C60:C63)</f>
        <v>10</v>
      </c>
      <c r="D64" s="21">
        <f>SUM(D60:D63)</f>
        <v>1</v>
      </c>
    </row>
    <row r="65" spans="1:4" x14ac:dyDescent="0.2">
      <c r="A65" s="26"/>
      <c r="B65" s="27"/>
      <c r="C65" s="43"/>
      <c r="D65" s="28"/>
    </row>
    <row r="66" spans="1:4" x14ac:dyDescent="0.2">
      <c r="A66" s="56" t="s">
        <v>60</v>
      </c>
      <c r="B66" s="57"/>
      <c r="C66" s="73">
        <f>AVERAGE(A64,A58)</f>
        <v>1.9</v>
      </c>
      <c r="D66" s="74"/>
    </row>
    <row r="67" spans="1:4" x14ac:dyDescent="0.2">
      <c r="A67" s="26"/>
      <c r="B67" s="27"/>
      <c r="C67" s="43"/>
      <c r="D67" s="28"/>
    </row>
    <row r="68" spans="1:4" x14ac:dyDescent="0.2">
      <c r="A68" s="26"/>
      <c r="B68" s="27"/>
      <c r="C68" s="43"/>
      <c r="D68" s="28"/>
    </row>
    <row r="69" spans="1:4" x14ac:dyDescent="0.2">
      <c r="A69" s="58" t="s">
        <v>32</v>
      </c>
      <c r="B69" s="59"/>
      <c r="C69" s="42" t="s">
        <v>25</v>
      </c>
      <c r="D69" s="18" t="s">
        <v>26</v>
      </c>
    </row>
    <row r="70" spans="1:4" x14ac:dyDescent="0.2">
      <c r="A70" s="53" t="s">
        <v>44</v>
      </c>
      <c r="B70" s="20" t="s">
        <v>55</v>
      </c>
      <c r="C70" s="31">
        <f>COUNTIF(Textual!$AA$3:$AA$288,2)</f>
        <v>8</v>
      </c>
      <c r="D70" s="21">
        <f>C70/$C$74</f>
        <v>0.8</v>
      </c>
    </row>
    <row r="71" spans="1:4" x14ac:dyDescent="0.2">
      <c r="A71" s="54"/>
      <c r="B71" s="20" t="s">
        <v>56</v>
      </c>
      <c r="C71" s="31">
        <f>COUNTIF(Textual!$AA$3:$AA$288,1)</f>
        <v>2</v>
      </c>
      <c r="D71" s="21">
        <f>C71/$C$74</f>
        <v>0.2</v>
      </c>
    </row>
    <row r="72" spans="1:4" x14ac:dyDescent="0.2">
      <c r="A72" s="55"/>
      <c r="B72" s="22" t="s">
        <v>57</v>
      </c>
      <c r="C72" s="31">
        <f>COUNTIF(Textual!$AA$3:$AA$288,0)</f>
        <v>0</v>
      </c>
      <c r="D72" s="21">
        <f>C72/$C$74</f>
        <v>0</v>
      </c>
    </row>
    <row r="73" spans="1:4" x14ac:dyDescent="0.2">
      <c r="A73" s="23" t="s">
        <v>8</v>
      </c>
      <c r="B73" s="20"/>
      <c r="C73" s="31"/>
      <c r="D73" s="21"/>
    </row>
    <row r="74" spans="1:4" x14ac:dyDescent="0.2">
      <c r="A74" s="24">
        <f>SUM(C70*2+C71*1+C72*0)/$C$74</f>
        <v>1.8</v>
      </c>
      <c r="B74" s="30" t="s">
        <v>27</v>
      </c>
      <c r="C74" s="31">
        <f>SUM(C70:C73)</f>
        <v>10</v>
      </c>
      <c r="D74" s="21">
        <f>SUM(D70:D73)</f>
        <v>1</v>
      </c>
    </row>
    <row r="75" spans="1:4" x14ac:dyDescent="0.2">
      <c r="A75" s="26"/>
      <c r="B75" s="27"/>
      <c r="C75" s="43"/>
      <c r="D75" s="28"/>
    </row>
    <row r="76" spans="1:4" x14ac:dyDescent="0.2">
      <c r="A76" s="56" t="s">
        <v>29</v>
      </c>
      <c r="B76" s="57"/>
      <c r="C76" s="73">
        <f>AVERAGE(A74)</f>
        <v>1.8</v>
      </c>
      <c r="D76" s="74"/>
    </row>
    <row r="77" spans="1:4" x14ac:dyDescent="0.2">
      <c r="A77" s="26"/>
      <c r="B77" s="27"/>
      <c r="C77" s="43"/>
      <c r="D77" s="28"/>
    </row>
    <row r="78" spans="1:4" x14ac:dyDescent="0.2">
      <c r="A78" s="58" t="s">
        <v>54</v>
      </c>
      <c r="B78" s="59"/>
      <c r="C78" s="42" t="s">
        <v>25</v>
      </c>
      <c r="D78" s="18" t="s">
        <v>26</v>
      </c>
    </row>
    <row r="79" spans="1:4" x14ac:dyDescent="0.2">
      <c r="A79" s="53" t="s">
        <v>46</v>
      </c>
      <c r="B79" s="20" t="s">
        <v>55</v>
      </c>
      <c r="C79" s="31">
        <f>COUNTIF(Textual!$AC$3:$AC$288,2)</f>
        <v>8</v>
      </c>
      <c r="D79" s="21">
        <f>C79/$C$83</f>
        <v>0.8</v>
      </c>
    </row>
    <row r="80" spans="1:4" x14ac:dyDescent="0.2">
      <c r="A80" s="54"/>
      <c r="B80" s="20" t="s">
        <v>56</v>
      </c>
      <c r="C80" s="31">
        <f>COUNTIF(Textual!$AC$3:$AC$288,1)</f>
        <v>2</v>
      </c>
      <c r="D80" s="21">
        <f>C80/$C$83</f>
        <v>0.2</v>
      </c>
    </row>
    <row r="81" spans="1:4" x14ac:dyDescent="0.2">
      <c r="A81" s="55"/>
      <c r="B81" s="22" t="s">
        <v>57</v>
      </c>
      <c r="C81" s="31">
        <f>COUNTIF(Textual!$AC$3:$AC$288,0)</f>
        <v>0</v>
      </c>
      <c r="D81" s="21">
        <f>C81/$C$83</f>
        <v>0</v>
      </c>
    </row>
    <row r="82" spans="1:4" x14ac:dyDescent="0.2">
      <c r="A82" s="23" t="s">
        <v>8</v>
      </c>
      <c r="B82" s="20"/>
      <c r="C82" s="31"/>
      <c r="D82" s="21"/>
    </row>
    <row r="83" spans="1:4" x14ac:dyDescent="0.2">
      <c r="A83" s="24">
        <f>SUM(C79*2+C80*1+C81*0)/$C$83</f>
        <v>1.8</v>
      </c>
      <c r="B83" s="30" t="s">
        <v>27</v>
      </c>
      <c r="C83" s="31">
        <f>SUM(C79:C82)</f>
        <v>10</v>
      </c>
      <c r="D83" s="21">
        <f>SUM(D79:D82)</f>
        <v>1</v>
      </c>
    </row>
    <row r="84" spans="1:4" x14ac:dyDescent="0.2">
      <c r="A84" s="26"/>
      <c r="B84" s="27"/>
      <c r="C84" s="43"/>
      <c r="D84" s="28"/>
    </row>
    <row r="85" spans="1:4" x14ac:dyDescent="0.2">
      <c r="A85" s="53" t="s">
        <v>47</v>
      </c>
      <c r="B85" s="20" t="s">
        <v>55</v>
      </c>
      <c r="C85" s="31">
        <f>COUNTIF(Textual!$AE$3:$AE$288,2)</f>
        <v>7</v>
      </c>
      <c r="D85" s="21">
        <f>C85/$C$89</f>
        <v>0.7</v>
      </c>
    </row>
    <row r="86" spans="1:4" x14ac:dyDescent="0.2">
      <c r="A86" s="54"/>
      <c r="B86" s="20" t="s">
        <v>56</v>
      </c>
      <c r="C86" s="31">
        <f>COUNTIF(Textual!$AE$3:$AE$288,1)</f>
        <v>3</v>
      </c>
      <c r="D86" s="21">
        <f>C86/$C$89</f>
        <v>0.3</v>
      </c>
    </row>
    <row r="87" spans="1:4" x14ac:dyDescent="0.2">
      <c r="A87" s="55"/>
      <c r="B87" s="22" t="s">
        <v>57</v>
      </c>
      <c r="C87" s="31">
        <f>COUNTIF(Textual!$AE$3:$AE$288,0)</f>
        <v>0</v>
      </c>
      <c r="D87" s="21">
        <f>C87/$C$89</f>
        <v>0</v>
      </c>
    </row>
    <row r="88" spans="1:4" x14ac:dyDescent="0.2">
      <c r="A88" s="23" t="s">
        <v>8</v>
      </c>
      <c r="B88" s="20"/>
      <c r="C88" s="31"/>
      <c r="D88" s="21"/>
    </row>
    <row r="89" spans="1:4" x14ac:dyDescent="0.2">
      <c r="A89" s="24">
        <f>SUM(C85*2+C86*1+C87*0)/$C$89</f>
        <v>1.7</v>
      </c>
      <c r="B89" s="30" t="s">
        <v>27</v>
      </c>
      <c r="C89" s="31">
        <f>SUM(C85:C88)</f>
        <v>10</v>
      </c>
      <c r="D89" s="21">
        <f>SUM(D85:D88)</f>
        <v>1</v>
      </c>
    </row>
    <row r="90" spans="1:4" x14ac:dyDescent="0.2">
      <c r="A90" s="26"/>
      <c r="B90" s="27"/>
      <c r="C90" s="43"/>
      <c r="D90" s="28"/>
    </row>
    <row r="91" spans="1:4" x14ac:dyDescent="0.2">
      <c r="A91" s="56" t="s">
        <v>30</v>
      </c>
      <c r="B91" s="57"/>
      <c r="C91" s="73">
        <f>AVERAGE(A89,A83)</f>
        <v>1.75</v>
      </c>
      <c r="D91" s="74"/>
    </row>
    <row r="92" spans="1:4" x14ac:dyDescent="0.2">
      <c r="A92" s="26"/>
      <c r="B92" s="27"/>
      <c r="C92" s="43"/>
      <c r="D92" s="28"/>
    </row>
    <row r="93" spans="1:4" x14ac:dyDescent="0.2">
      <c r="A93" s="32" t="s">
        <v>62</v>
      </c>
      <c r="B93" s="27"/>
      <c r="C93" s="79">
        <f>SUM(A89,A83,A74,A64,A58,A49,A43,A36,A30,A24,A18,A12,A6)</f>
        <v>22.6</v>
      </c>
      <c r="D93" s="79"/>
    </row>
    <row r="94" spans="1:4" x14ac:dyDescent="0.2">
      <c r="A94" s="32" t="s">
        <v>10</v>
      </c>
      <c r="B94" s="27"/>
      <c r="C94" s="43"/>
      <c r="D94" s="28"/>
    </row>
    <row r="95" spans="1:4" ht="27" customHeight="1" x14ac:dyDescent="0.2">
      <c r="A95" s="69" t="s">
        <v>0</v>
      </c>
      <c r="B95" s="70"/>
      <c r="C95" s="44" t="s">
        <v>25</v>
      </c>
      <c r="D95" s="18" t="s">
        <v>26</v>
      </c>
    </row>
    <row r="96" spans="1:4" x14ac:dyDescent="0.2">
      <c r="A96" s="77" t="s">
        <v>66</v>
      </c>
      <c r="B96" s="78"/>
      <c r="C96" s="31">
        <f>COUNTIF(Numerical!$Y$3:$Y$24,"Successful in all settings.")</f>
        <v>9</v>
      </c>
      <c r="D96" s="21">
        <f>C96/$C$100</f>
        <v>0.9</v>
      </c>
    </row>
    <row r="97" spans="1:4" x14ac:dyDescent="0.2">
      <c r="A97" s="71" t="s">
        <v>69</v>
      </c>
      <c r="B97" s="72"/>
      <c r="C97" s="31">
        <f>COUNTIF(Numerical!$Y$3:$Y$24,"Successful in most settings.")</f>
        <v>1</v>
      </c>
      <c r="D97" s="21">
        <f>C97/$C$100</f>
        <v>0.1</v>
      </c>
    </row>
    <row r="98" spans="1:4" x14ac:dyDescent="0.2">
      <c r="A98" s="68" t="s">
        <v>67</v>
      </c>
      <c r="B98" s="61"/>
      <c r="C98" s="31">
        <f>COUNTIF(Numerical!$Y$3:$Y$24,"Success doubtful in many educational settings.")</f>
        <v>0</v>
      </c>
      <c r="D98" s="21">
        <f>C98/$C$100</f>
        <v>0</v>
      </c>
    </row>
    <row r="99" spans="1:4" x14ac:dyDescent="0.2">
      <c r="A99" s="68" t="s">
        <v>68</v>
      </c>
      <c r="B99" s="57"/>
      <c r="C99" s="31">
        <f>COUNTIF(Numerical!$Y$3:$Y$24,"Success doubtful in any setting.")</f>
        <v>0</v>
      </c>
      <c r="D99" s="21">
        <f>C99/$C$100</f>
        <v>0</v>
      </c>
    </row>
    <row r="100" spans="1:4" x14ac:dyDescent="0.2">
      <c r="A100" s="26"/>
      <c r="B100" s="34" t="s">
        <v>27</v>
      </c>
      <c r="C100" s="31">
        <f>SUM(C96:C99)</f>
        <v>10</v>
      </c>
      <c r="D100" s="21">
        <f>SUM(D96:D99)</f>
        <v>1</v>
      </c>
    </row>
    <row r="101" spans="1:4" x14ac:dyDescent="0.2">
      <c r="A101" s="26"/>
      <c r="B101" s="35" t="s">
        <v>8</v>
      </c>
      <c r="C101" s="73">
        <f>SUM(C96*4+C97*3+C98*2+C99*1)/C100</f>
        <v>3.9</v>
      </c>
      <c r="D101" s="74"/>
    </row>
    <row r="102" spans="1:4" x14ac:dyDescent="0.2">
      <c r="A102" s="26"/>
      <c r="B102" s="36"/>
      <c r="C102" s="45"/>
      <c r="D102" s="37"/>
    </row>
    <row r="103" spans="1:4" x14ac:dyDescent="0.2">
      <c r="A103" s="69" t="s">
        <v>1</v>
      </c>
      <c r="B103" s="70"/>
      <c r="C103" s="46" t="s">
        <v>25</v>
      </c>
      <c r="D103" s="33" t="s">
        <v>26</v>
      </c>
    </row>
    <row r="104" spans="1:4" x14ac:dyDescent="0.2">
      <c r="A104" s="68" t="s">
        <v>70</v>
      </c>
      <c r="B104" s="61"/>
      <c r="C104" s="31">
        <f>COUNTIF(Numerical!$Z$3:$Z$24,"Recommend without reservation.")</f>
        <v>9</v>
      </c>
      <c r="D104" s="21">
        <f>C104/$C$108</f>
        <v>0.9</v>
      </c>
    </row>
    <row r="105" spans="1:4" x14ac:dyDescent="0.2">
      <c r="A105" s="68" t="s">
        <v>71</v>
      </c>
      <c r="B105" s="61"/>
      <c r="C105" s="31">
        <f>COUNTIF(Numerical!$Z$3:$Z$24,"Would recommend with minor reservations.")</f>
        <v>1</v>
      </c>
      <c r="D105" s="21">
        <f>C105/$C$108</f>
        <v>0.1</v>
      </c>
    </row>
    <row r="106" spans="1:4" x14ac:dyDescent="0.2">
      <c r="A106" s="68" t="s">
        <v>72</v>
      </c>
      <c r="B106" s="61"/>
      <c r="C106" s="31">
        <f>COUNTIF(Numerical!$Z$3:$Z$24,"Recommendations limited with major reservations.")</f>
        <v>0</v>
      </c>
      <c r="D106" s="21">
        <f>C106/$C$108</f>
        <v>0</v>
      </c>
    </row>
    <row r="107" spans="1:4" x14ac:dyDescent="0.2">
      <c r="A107" s="68" t="s">
        <v>73</v>
      </c>
      <c r="B107" s="61"/>
      <c r="C107" s="31">
        <f>COUNTIF(Numerical!$Z$3:$Z$24,"Unable to recommend in any setting. Further preparation necessary for certification.")</f>
        <v>0</v>
      </c>
      <c r="D107" s="21">
        <f>C107/$C$108</f>
        <v>0</v>
      </c>
    </row>
    <row r="108" spans="1:4" x14ac:dyDescent="0.2">
      <c r="A108" s="26"/>
      <c r="B108" s="25" t="s">
        <v>27</v>
      </c>
      <c r="C108" s="31">
        <f>SUM(C104:C107)</f>
        <v>10</v>
      </c>
      <c r="D108" s="21">
        <f>SUM(D104:D107)</f>
        <v>1</v>
      </c>
    </row>
    <row r="109" spans="1:4" x14ac:dyDescent="0.2">
      <c r="A109" s="26"/>
      <c r="B109" s="35" t="s">
        <v>8</v>
      </c>
      <c r="C109" s="73">
        <f>SUM(C104*4+C105*3+C106*2+C107*1)/C108</f>
        <v>3.9</v>
      </c>
      <c r="D109" s="74"/>
    </row>
    <row r="110" spans="1:4" x14ac:dyDescent="0.2">
      <c r="A110" s="26"/>
      <c r="B110" s="27"/>
      <c r="C110" s="43"/>
      <c r="D110" s="28"/>
    </row>
    <row r="111" spans="1:4" x14ac:dyDescent="0.2">
      <c r="A111" s="32" t="s">
        <v>10</v>
      </c>
      <c r="B111" s="27"/>
      <c r="C111" s="43"/>
      <c r="D111" s="28"/>
    </row>
    <row r="112" spans="1:4" ht="27" customHeight="1" x14ac:dyDescent="0.2">
      <c r="A112" s="75" t="s">
        <v>2</v>
      </c>
      <c r="B112" s="76"/>
      <c r="C112" s="46" t="s">
        <v>25</v>
      </c>
      <c r="D112" s="33" t="s">
        <v>26</v>
      </c>
    </row>
    <row r="113" spans="1:4" ht="42" customHeight="1" x14ac:dyDescent="0.2">
      <c r="A113" s="60" t="s">
        <v>74</v>
      </c>
      <c r="B113" s="61"/>
      <c r="C113" s="31">
        <f>COUNTIF(Numerical!$AA$3:$AA$24,"Target")</f>
        <v>8</v>
      </c>
      <c r="D113" s="21">
        <f>C113/$C$116</f>
        <v>0.8</v>
      </c>
    </row>
    <row r="114" spans="1:4" ht="42" customHeight="1" x14ac:dyDescent="0.2">
      <c r="A114" s="60" t="s">
        <v>75</v>
      </c>
      <c r="B114" s="61"/>
      <c r="C114" s="31">
        <f>COUNTIF(Numerical!$AA$3:$AA$24,"Acceptable")</f>
        <v>2</v>
      </c>
      <c r="D114" s="21">
        <f>C114/$C$116</f>
        <v>0.2</v>
      </c>
    </row>
    <row r="115" spans="1:4" ht="42" customHeight="1" x14ac:dyDescent="0.2">
      <c r="A115" s="60" t="s">
        <v>76</v>
      </c>
      <c r="B115" s="61"/>
      <c r="C115" s="31">
        <f>COUNTIF(Numerical!$AA$3:$AA$24,"Unacceptable")</f>
        <v>0</v>
      </c>
      <c r="D115" s="21">
        <f>C115/$C$116</f>
        <v>0</v>
      </c>
    </row>
    <row r="116" spans="1:4" x14ac:dyDescent="0.2">
      <c r="A116" s="26"/>
      <c r="B116" s="34" t="s">
        <v>27</v>
      </c>
      <c r="C116" s="31">
        <f>SUM(C113:C115)</f>
        <v>10</v>
      </c>
      <c r="D116" s="21">
        <f>SUM(D113:D115)</f>
        <v>1</v>
      </c>
    </row>
    <row r="117" spans="1:4" x14ac:dyDescent="0.2">
      <c r="B117" s="35" t="s">
        <v>8</v>
      </c>
      <c r="C117" s="73">
        <f>SUM(C113*3+C114*2+C115*1)/C116</f>
        <v>2.8</v>
      </c>
      <c r="D117" s="74"/>
    </row>
  </sheetData>
  <sheetProtection sheet="1" objects="1" scenarios="1"/>
  <mergeCells count="43">
    <mergeCell ref="C51:D51"/>
    <mergeCell ref="A66:B66"/>
    <mergeCell ref="C66:D66"/>
    <mergeCell ref="A53:B53"/>
    <mergeCell ref="C101:D101"/>
    <mergeCell ref="A70:A72"/>
    <mergeCell ref="A69:B69"/>
    <mergeCell ref="A78:B78"/>
    <mergeCell ref="A76:B76"/>
    <mergeCell ref="C76:D76"/>
    <mergeCell ref="C91:D91"/>
    <mergeCell ref="A96:B96"/>
    <mergeCell ref="C93:D93"/>
    <mergeCell ref="A115:B115"/>
    <mergeCell ref="C117:D117"/>
    <mergeCell ref="A105:B105"/>
    <mergeCell ref="A106:B106"/>
    <mergeCell ref="A107:B107"/>
    <mergeCell ref="C109:D109"/>
    <mergeCell ref="A112:B112"/>
    <mergeCell ref="A113:B113"/>
    <mergeCell ref="A114:B114"/>
    <mergeCell ref="A104:B104"/>
    <mergeCell ref="A95:B95"/>
    <mergeCell ref="A91:B91"/>
    <mergeCell ref="A79:A81"/>
    <mergeCell ref="A85:A87"/>
    <mergeCell ref="A97:B97"/>
    <mergeCell ref="A98:B98"/>
    <mergeCell ref="A99:B99"/>
    <mergeCell ref="A103:B103"/>
    <mergeCell ref="A1:B1"/>
    <mergeCell ref="A2:A4"/>
    <mergeCell ref="A8:A10"/>
    <mergeCell ref="A14:A16"/>
    <mergeCell ref="A20:A22"/>
    <mergeCell ref="A26:A28"/>
    <mergeCell ref="A39:A41"/>
    <mergeCell ref="A45:A47"/>
    <mergeCell ref="A54:A56"/>
    <mergeCell ref="A60:A62"/>
    <mergeCell ref="A32:A34"/>
    <mergeCell ref="A51:B51"/>
  </mergeCells>
  <printOptions horizontalCentered="1" gridLines="1"/>
  <pageMargins left="0.25" right="0.25" top="1.5" bottom="0.75" header="0.5" footer="0.5"/>
  <pageSetup orientation="portrait" r:id="rId1"/>
  <headerFooter alignWithMargins="0">
    <oddHeader xml:space="preserve">&amp;C&amp;"MS Sans Serif,Bold Italic"&amp;10SOUTHWESTERN OK STATE UNIVERSITY&amp;"MS Sans Serif,Bold"
UNIVERSITY SUPERVISOR EVALUATION OF TEACHER CANDIDATE
&amp;"MS Sans Serif,Bold Italic"Early Childhood&amp;"MS Sans Serif,Regular"
&amp;"MS Sans Serif,Bold"Spring 2022
</oddHeader>
    <oddFooter>&amp;C&amp;"MS Sans Serif,Bold"2 Target, 1 Acceptable, 0 Unacceptable</oddFooter>
  </headerFooter>
  <rowBreaks count="1" manualBreakCount="1">
    <brk id="93"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14"/>
  <sheetViews>
    <sheetView zoomScaleNormal="100" workbookViewId="0">
      <selection activeCell="L22" sqref="L22"/>
    </sheetView>
  </sheetViews>
  <sheetFormatPr defaultColWidth="10.6640625" defaultRowHeight="10.5" x14ac:dyDescent="0.15"/>
  <cols>
    <col min="1" max="1" width="7.5" style="5" bestFit="1" customWidth="1"/>
    <col min="2" max="10" width="5.6640625" style="5" bestFit="1" customWidth="1"/>
    <col min="11" max="11" width="4.1640625" style="5" customWidth="1"/>
    <col min="12" max="12" width="7.83203125" style="5" customWidth="1"/>
    <col min="13" max="13" width="6.5" style="5" customWidth="1"/>
    <col min="14" max="14" width="12.1640625" style="5" customWidth="1"/>
    <col min="15" max="15" width="7.83203125" style="5" customWidth="1"/>
    <col min="16" max="16" width="7.33203125" style="5" customWidth="1"/>
    <col min="17" max="17" width="14" style="5" customWidth="1"/>
    <col min="18" max="18" width="5.6640625" style="5" bestFit="1" customWidth="1"/>
    <col min="19" max="19" width="8.83203125" style="5" customWidth="1"/>
    <col min="20" max="20" width="8.33203125" style="5" customWidth="1"/>
    <col min="21" max="21" width="10.1640625" style="5" customWidth="1"/>
    <col min="22" max="22" width="2.5" style="5" customWidth="1"/>
    <col min="23" max="23" width="12.6640625" style="5" customWidth="1"/>
    <col min="24" max="24" width="3" style="5" customWidth="1"/>
    <col min="25" max="25" width="23.6640625" style="8" bestFit="1" customWidth="1"/>
    <col min="26" max="26" width="27.6640625" style="5" bestFit="1" customWidth="1"/>
    <col min="27" max="27" width="6.5" style="5" bestFit="1" customWidth="1"/>
    <col min="28" max="28" width="10.83203125" style="5" customWidth="1"/>
    <col min="29" max="29" width="1.83203125" style="5" customWidth="1"/>
    <col min="30" max="30" width="5.6640625" style="5" bestFit="1" customWidth="1"/>
    <col min="31" max="31" width="5.6640625" style="8" bestFit="1" customWidth="1"/>
    <col min="32" max="32" width="5.6640625" style="5" bestFit="1" customWidth="1"/>
    <col min="33" max="33" width="13.6640625" style="5" customWidth="1"/>
    <col min="34" max="34" width="5.6640625" style="5" bestFit="1" customWidth="1"/>
    <col min="35" max="35" width="7.33203125" style="5" bestFit="1" customWidth="1"/>
    <col min="36" max="224" width="10.6640625" style="5"/>
    <col min="225" max="225" width="3.1640625" style="5" bestFit="1" customWidth="1"/>
    <col min="226" max="226" width="17" style="5" bestFit="1" customWidth="1"/>
    <col min="227" max="227" width="17.6640625" style="5" customWidth="1"/>
    <col min="228" max="228" width="9.83203125" style="5" customWidth="1"/>
    <col min="229" max="229" width="10.83203125" style="5" customWidth="1"/>
    <col min="230" max="230" width="32.5" style="5" bestFit="1" customWidth="1"/>
    <col min="231" max="240" width="16" style="5" customWidth="1"/>
    <col min="241" max="241" width="14.1640625" style="5" bestFit="1" customWidth="1"/>
    <col min="242" max="242" width="13.5" style="5" bestFit="1" customWidth="1"/>
    <col min="243" max="243" width="15.5" style="5" bestFit="1" customWidth="1"/>
    <col min="244" max="244" width="13.5" style="5" bestFit="1" customWidth="1"/>
    <col min="245" max="245" width="14.6640625" style="5" customWidth="1"/>
    <col min="246" max="255" width="16" style="5" customWidth="1"/>
    <col min="256" max="256" width="13.83203125" style="5" customWidth="1"/>
    <col min="257" max="257" width="13.5" style="5" customWidth="1"/>
    <col min="258" max="258" width="12.6640625" style="5" customWidth="1"/>
    <col min="259" max="259" width="15.6640625" style="5" bestFit="1" customWidth="1"/>
    <col min="260" max="260" width="14.1640625" style="5" customWidth="1"/>
    <col min="261" max="261" width="15.83203125" style="5" bestFit="1" customWidth="1"/>
    <col min="262" max="262" width="13.83203125" style="5" bestFit="1" customWidth="1"/>
    <col min="263" max="263" width="12.83203125" style="5" customWidth="1"/>
    <col min="264" max="264" width="16" style="5" customWidth="1"/>
    <col min="265" max="265" width="11.5" style="5" bestFit="1" customWidth="1"/>
    <col min="266" max="266" width="14.83203125" style="5" bestFit="1" customWidth="1"/>
    <col min="267" max="267" width="13.83203125" style="5" bestFit="1" customWidth="1"/>
    <col min="268" max="268" width="13.83203125" style="5" customWidth="1"/>
    <col min="269" max="269" width="13.83203125" style="5" bestFit="1" customWidth="1"/>
    <col min="270" max="270" width="16" style="5" customWidth="1"/>
    <col min="271" max="271" width="13" style="5" customWidth="1"/>
    <col min="272" max="272" width="13.5" style="5" bestFit="1" customWidth="1"/>
    <col min="273" max="273" width="10.6640625" style="5" bestFit="1" customWidth="1"/>
    <col min="274" max="274" width="12" style="5" bestFit="1" customWidth="1"/>
    <col min="275" max="275" width="14.6640625" style="5" bestFit="1" customWidth="1"/>
    <col min="276" max="276" width="15.33203125" style="5" customWidth="1"/>
    <col min="277" max="277" width="12.33203125" style="5" customWidth="1"/>
    <col min="278" max="278" width="8" style="5" bestFit="1" customWidth="1"/>
    <col min="279" max="280" width="13" style="5" bestFit="1" customWidth="1"/>
    <col min="281" max="281" width="8.83203125" style="5" bestFit="1" customWidth="1"/>
    <col min="282" max="282" width="16" style="5" customWidth="1"/>
    <col min="283" max="283" width="11.33203125" style="5" customWidth="1"/>
    <col min="284" max="284" width="13" style="5" bestFit="1" customWidth="1"/>
    <col min="285" max="285" width="14.5" style="5" customWidth="1"/>
    <col min="286" max="286" width="13" style="5" bestFit="1" customWidth="1"/>
    <col min="287" max="287" width="16" style="5" customWidth="1"/>
    <col min="288" max="288" width="11" style="5" bestFit="1" customWidth="1"/>
    <col min="289" max="289" width="12.1640625" style="5" bestFit="1" customWidth="1"/>
    <col min="290" max="290" width="13.6640625" style="5" bestFit="1" customWidth="1"/>
    <col min="291" max="480" width="10.6640625" style="5"/>
    <col min="481" max="481" width="3.1640625" style="5" bestFit="1" customWidth="1"/>
    <col min="482" max="482" width="17" style="5" bestFit="1" customWidth="1"/>
    <col min="483" max="483" width="17.6640625" style="5" customWidth="1"/>
    <col min="484" max="484" width="9.83203125" style="5" customWidth="1"/>
    <col min="485" max="485" width="10.83203125" style="5" customWidth="1"/>
    <col min="486" max="486" width="32.5" style="5" bestFit="1" customWidth="1"/>
    <col min="487" max="496" width="16" style="5" customWidth="1"/>
    <col min="497" max="497" width="14.1640625" style="5" bestFit="1" customWidth="1"/>
    <col min="498" max="498" width="13.5" style="5" bestFit="1" customWidth="1"/>
    <col min="499" max="499" width="15.5" style="5" bestFit="1" customWidth="1"/>
    <col min="500" max="500" width="13.5" style="5" bestFit="1" customWidth="1"/>
    <col min="501" max="501" width="14.6640625" style="5" customWidth="1"/>
    <col min="502" max="511" width="16" style="5" customWidth="1"/>
    <col min="512" max="512" width="13.83203125" style="5" customWidth="1"/>
    <col min="513" max="513" width="13.5" style="5" customWidth="1"/>
    <col min="514" max="514" width="12.6640625" style="5" customWidth="1"/>
    <col min="515" max="515" width="15.6640625" style="5" bestFit="1" customWidth="1"/>
    <col min="516" max="516" width="14.1640625" style="5" customWidth="1"/>
    <col min="517" max="517" width="15.83203125" style="5" bestFit="1" customWidth="1"/>
    <col min="518" max="518" width="13.83203125" style="5" bestFit="1" customWidth="1"/>
    <col min="519" max="519" width="12.83203125" style="5" customWidth="1"/>
    <col min="520" max="520" width="16" style="5" customWidth="1"/>
    <col min="521" max="521" width="11.5" style="5" bestFit="1" customWidth="1"/>
    <col min="522" max="522" width="14.83203125" style="5" bestFit="1" customWidth="1"/>
    <col min="523" max="523" width="13.83203125" style="5" bestFit="1" customWidth="1"/>
    <col min="524" max="524" width="13.83203125" style="5" customWidth="1"/>
    <col min="525" max="525" width="13.83203125" style="5" bestFit="1" customWidth="1"/>
    <col min="526" max="526" width="16" style="5" customWidth="1"/>
    <col min="527" max="527" width="13" style="5" customWidth="1"/>
    <col min="528" max="528" width="13.5" style="5" bestFit="1" customWidth="1"/>
    <col min="529" max="529" width="10.6640625" style="5" bestFit="1" customWidth="1"/>
    <col min="530" max="530" width="12" style="5" bestFit="1" customWidth="1"/>
    <col min="531" max="531" width="14.6640625" style="5" bestFit="1" customWidth="1"/>
    <col min="532" max="532" width="15.33203125" style="5" customWidth="1"/>
    <col min="533" max="533" width="12.33203125" style="5" customWidth="1"/>
    <col min="534" max="534" width="8" style="5" bestFit="1" customWidth="1"/>
    <col min="535" max="536" width="13" style="5" bestFit="1" customWidth="1"/>
    <col min="537" max="537" width="8.83203125" style="5" bestFit="1" customWidth="1"/>
    <col min="538" max="538" width="16" style="5" customWidth="1"/>
    <col min="539" max="539" width="11.33203125" style="5" customWidth="1"/>
    <col min="540" max="540" width="13" style="5" bestFit="1" customWidth="1"/>
    <col min="541" max="541" width="14.5" style="5" customWidth="1"/>
    <col min="542" max="542" width="13" style="5" bestFit="1" customWidth="1"/>
    <col min="543" max="543" width="16" style="5" customWidth="1"/>
    <col min="544" max="544" width="11" style="5" bestFit="1" customWidth="1"/>
    <col min="545" max="545" width="12.1640625" style="5" bestFit="1" customWidth="1"/>
    <col min="546" max="546" width="13.6640625" style="5" bestFit="1" customWidth="1"/>
    <col min="547" max="736" width="10.6640625" style="5"/>
    <col min="737" max="737" width="3.1640625" style="5" bestFit="1" customWidth="1"/>
    <col min="738" max="738" width="17" style="5" bestFit="1" customWidth="1"/>
    <col min="739" max="739" width="17.6640625" style="5" customWidth="1"/>
    <col min="740" max="740" width="9.83203125" style="5" customWidth="1"/>
    <col min="741" max="741" width="10.83203125" style="5" customWidth="1"/>
    <col min="742" max="742" width="32.5" style="5" bestFit="1" customWidth="1"/>
    <col min="743" max="752" width="16" style="5" customWidth="1"/>
    <col min="753" max="753" width="14.1640625" style="5" bestFit="1" customWidth="1"/>
    <col min="754" max="754" width="13.5" style="5" bestFit="1" customWidth="1"/>
    <col min="755" max="755" width="15.5" style="5" bestFit="1" customWidth="1"/>
    <col min="756" max="756" width="13.5" style="5" bestFit="1" customWidth="1"/>
    <col min="757" max="757" width="14.6640625" style="5" customWidth="1"/>
    <col min="758" max="767" width="16" style="5" customWidth="1"/>
    <col min="768" max="768" width="13.83203125" style="5" customWidth="1"/>
    <col min="769" max="769" width="13.5" style="5" customWidth="1"/>
    <col min="770" max="770" width="12.6640625" style="5" customWidth="1"/>
    <col min="771" max="771" width="15.6640625" style="5" bestFit="1" customWidth="1"/>
    <col min="772" max="772" width="14.1640625" style="5" customWidth="1"/>
    <col min="773" max="773" width="15.83203125" style="5" bestFit="1" customWidth="1"/>
    <col min="774" max="774" width="13.83203125" style="5" bestFit="1" customWidth="1"/>
    <col min="775" max="775" width="12.83203125" style="5" customWidth="1"/>
    <col min="776" max="776" width="16" style="5" customWidth="1"/>
    <col min="777" max="777" width="11.5" style="5" bestFit="1" customWidth="1"/>
    <col min="778" max="778" width="14.83203125" style="5" bestFit="1" customWidth="1"/>
    <col min="779" max="779" width="13.83203125" style="5" bestFit="1" customWidth="1"/>
    <col min="780" max="780" width="13.83203125" style="5" customWidth="1"/>
    <col min="781" max="781" width="13.83203125" style="5" bestFit="1" customWidth="1"/>
    <col min="782" max="782" width="16" style="5" customWidth="1"/>
    <col min="783" max="783" width="13" style="5" customWidth="1"/>
    <col min="784" max="784" width="13.5" style="5" bestFit="1" customWidth="1"/>
    <col min="785" max="785" width="10.6640625" style="5" bestFit="1" customWidth="1"/>
    <col min="786" max="786" width="12" style="5" bestFit="1" customWidth="1"/>
    <col min="787" max="787" width="14.6640625" style="5" bestFit="1" customWidth="1"/>
    <col min="788" max="788" width="15.33203125" style="5" customWidth="1"/>
    <col min="789" max="789" width="12.33203125" style="5" customWidth="1"/>
    <col min="790" max="790" width="8" style="5" bestFit="1" customWidth="1"/>
    <col min="791" max="792" width="13" style="5" bestFit="1" customWidth="1"/>
    <col min="793" max="793" width="8.83203125" style="5" bestFit="1" customWidth="1"/>
    <col min="794" max="794" width="16" style="5" customWidth="1"/>
    <col min="795" max="795" width="11.33203125" style="5" customWidth="1"/>
    <col min="796" max="796" width="13" style="5" bestFit="1" customWidth="1"/>
    <col min="797" max="797" width="14.5" style="5" customWidth="1"/>
    <col min="798" max="798" width="13" style="5" bestFit="1" customWidth="1"/>
    <col min="799" max="799" width="16" style="5" customWidth="1"/>
    <col min="800" max="800" width="11" style="5" bestFit="1" customWidth="1"/>
    <col min="801" max="801" width="12.1640625" style="5" bestFit="1" customWidth="1"/>
    <col min="802" max="802" width="13.6640625" style="5" bestFit="1" customWidth="1"/>
    <col min="803" max="992" width="10.6640625" style="5"/>
    <col min="993" max="993" width="3.1640625" style="5" bestFit="1" customWidth="1"/>
    <col min="994" max="994" width="17" style="5" bestFit="1" customWidth="1"/>
    <col min="995" max="995" width="17.6640625" style="5" customWidth="1"/>
    <col min="996" max="996" width="9.83203125" style="5" customWidth="1"/>
    <col min="997" max="997" width="10.83203125" style="5" customWidth="1"/>
    <col min="998" max="998" width="32.5" style="5" bestFit="1" customWidth="1"/>
    <col min="999" max="1008" width="16" style="5" customWidth="1"/>
    <col min="1009" max="1009" width="14.1640625" style="5" bestFit="1" customWidth="1"/>
    <col min="1010" max="1010" width="13.5" style="5" bestFit="1" customWidth="1"/>
    <col min="1011" max="1011" width="15.5" style="5" bestFit="1" customWidth="1"/>
    <col min="1012" max="1012" width="13.5" style="5" bestFit="1" customWidth="1"/>
    <col min="1013" max="1013" width="14.6640625" style="5" customWidth="1"/>
    <col min="1014" max="1023" width="16" style="5" customWidth="1"/>
    <col min="1024" max="1024" width="13.83203125" style="5" customWidth="1"/>
    <col min="1025" max="1025" width="13.5" style="5" customWidth="1"/>
    <col min="1026" max="1026" width="12.6640625" style="5" customWidth="1"/>
    <col min="1027" max="1027" width="15.6640625" style="5" bestFit="1" customWidth="1"/>
    <col min="1028" max="1028" width="14.1640625" style="5" customWidth="1"/>
    <col min="1029" max="1029" width="15.83203125" style="5" bestFit="1" customWidth="1"/>
    <col min="1030" max="1030" width="13.83203125" style="5" bestFit="1" customWidth="1"/>
    <col min="1031" max="1031" width="12.83203125" style="5" customWidth="1"/>
    <col min="1032" max="1032" width="16" style="5" customWidth="1"/>
    <col min="1033" max="1033" width="11.5" style="5" bestFit="1" customWidth="1"/>
    <col min="1034" max="1034" width="14.83203125" style="5" bestFit="1" customWidth="1"/>
    <col min="1035" max="1035" width="13.83203125" style="5" bestFit="1" customWidth="1"/>
    <col min="1036" max="1036" width="13.83203125" style="5" customWidth="1"/>
    <col min="1037" max="1037" width="13.83203125" style="5" bestFit="1" customWidth="1"/>
    <col min="1038" max="1038" width="16" style="5" customWidth="1"/>
    <col min="1039" max="1039" width="13" style="5" customWidth="1"/>
    <col min="1040" max="1040" width="13.5" style="5" bestFit="1" customWidth="1"/>
    <col min="1041" max="1041" width="10.6640625" style="5" bestFit="1" customWidth="1"/>
    <col min="1042" max="1042" width="12" style="5" bestFit="1" customWidth="1"/>
    <col min="1043" max="1043" width="14.6640625" style="5" bestFit="1" customWidth="1"/>
    <col min="1044" max="1044" width="15.33203125" style="5" customWidth="1"/>
    <col min="1045" max="1045" width="12.33203125" style="5" customWidth="1"/>
    <col min="1046" max="1046" width="8" style="5" bestFit="1" customWidth="1"/>
    <col min="1047" max="1048" width="13" style="5" bestFit="1" customWidth="1"/>
    <col min="1049" max="1049" width="8.83203125" style="5" bestFit="1" customWidth="1"/>
    <col min="1050" max="1050" width="16" style="5" customWidth="1"/>
    <col min="1051" max="1051" width="11.33203125" style="5" customWidth="1"/>
    <col min="1052" max="1052" width="13" style="5" bestFit="1" customWidth="1"/>
    <col min="1053" max="1053" width="14.5" style="5" customWidth="1"/>
    <col min="1054" max="1054" width="13" style="5" bestFit="1" customWidth="1"/>
    <col min="1055" max="1055" width="16" style="5" customWidth="1"/>
    <col min="1056" max="1056" width="11" style="5" bestFit="1" customWidth="1"/>
    <col min="1057" max="1057" width="12.1640625" style="5" bestFit="1" customWidth="1"/>
    <col min="1058" max="1058" width="13.6640625" style="5" bestFit="1" customWidth="1"/>
    <col min="1059" max="1248" width="10.6640625" style="5"/>
    <col min="1249" max="1249" width="3.1640625" style="5" bestFit="1" customWidth="1"/>
    <col min="1250" max="1250" width="17" style="5" bestFit="1" customWidth="1"/>
    <col min="1251" max="1251" width="17.6640625" style="5" customWidth="1"/>
    <col min="1252" max="1252" width="9.83203125" style="5" customWidth="1"/>
    <col min="1253" max="1253" width="10.83203125" style="5" customWidth="1"/>
    <col min="1254" max="1254" width="32.5" style="5" bestFit="1" customWidth="1"/>
    <col min="1255" max="1264" width="16" style="5" customWidth="1"/>
    <col min="1265" max="1265" width="14.1640625" style="5" bestFit="1" customWidth="1"/>
    <col min="1266" max="1266" width="13.5" style="5" bestFit="1" customWidth="1"/>
    <col min="1267" max="1267" width="15.5" style="5" bestFit="1" customWidth="1"/>
    <col min="1268" max="1268" width="13.5" style="5" bestFit="1" customWidth="1"/>
    <col min="1269" max="1269" width="14.6640625" style="5" customWidth="1"/>
    <col min="1270" max="1279" width="16" style="5" customWidth="1"/>
    <col min="1280" max="1280" width="13.83203125" style="5" customWidth="1"/>
    <col min="1281" max="1281" width="13.5" style="5" customWidth="1"/>
    <col min="1282" max="1282" width="12.6640625" style="5" customWidth="1"/>
    <col min="1283" max="1283" width="15.6640625" style="5" bestFit="1" customWidth="1"/>
    <col min="1284" max="1284" width="14.1640625" style="5" customWidth="1"/>
    <col min="1285" max="1285" width="15.83203125" style="5" bestFit="1" customWidth="1"/>
    <col min="1286" max="1286" width="13.83203125" style="5" bestFit="1" customWidth="1"/>
    <col min="1287" max="1287" width="12.83203125" style="5" customWidth="1"/>
    <col min="1288" max="1288" width="16" style="5" customWidth="1"/>
    <col min="1289" max="1289" width="11.5" style="5" bestFit="1" customWidth="1"/>
    <col min="1290" max="1290" width="14.83203125" style="5" bestFit="1" customWidth="1"/>
    <col min="1291" max="1291" width="13.83203125" style="5" bestFit="1" customWidth="1"/>
    <col min="1292" max="1292" width="13.83203125" style="5" customWidth="1"/>
    <col min="1293" max="1293" width="13.83203125" style="5" bestFit="1" customWidth="1"/>
    <col min="1294" max="1294" width="16" style="5" customWidth="1"/>
    <col min="1295" max="1295" width="13" style="5" customWidth="1"/>
    <col min="1296" max="1296" width="13.5" style="5" bestFit="1" customWidth="1"/>
    <col min="1297" max="1297" width="10.6640625" style="5" bestFit="1" customWidth="1"/>
    <col min="1298" max="1298" width="12" style="5" bestFit="1" customWidth="1"/>
    <col min="1299" max="1299" width="14.6640625" style="5" bestFit="1" customWidth="1"/>
    <col min="1300" max="1300" width="15.33203125" style="5" customWidth="1"/>
    <col min="1301" max="1301" width="12.33203125" style="5" customWidth="1"/>
    <col min="1302" max="1302" width="8" style="5" bestFit="1" customWidth="1"/>
    <col min="1303" max="1304" width="13" style="5" bestFit="1" customWidth="1"/>
    <col min="1305" max="1305" width="8.83203125" style="5" bestFit="1" customWidth="1"/>
    <col min="1306" max="1306" width="16" style="5" customWidth="1"/>
    <col min="1307" max="1307" width="11.33203125" style="5" customWidth="1"/>
    <col min="1308" max="1308" width="13" style="5" bestFit="1" customWidth="1"/>
    <col min="1309" max="1309" width="14.5" style="5" customWidth="1"/>
    <col min="1310" max="1310" width="13" style="5" bestFit="1" customWidth="1"/>
    <col min="1311" max="1311" width="16" style="5" customWidth="1"/>
    <col min="1312" max="1312" width="11" style="5" bestFit="1" customWidth="1"/>
    <col min="1313" max="1313" width="12.1640625" style="5" bestFit="1" customWidth="1"/>
    <col min="1314" max="1314" width="13.6640625" style="5" bestFit="1" customWidth="1"/>
    <col min="1315" max="1504" width="10.6640625" style="5"/>
    <col min="1505" max="1505" width="3.1640625" style="5" bestFit="1" customWidth="1"/>
    <col min="1506" max="1506" width="17" style="5" bestFit="1" customWidth="1"/>
    <col min="1507" max="1507" width="17.6640625" style="5" customWidth="1"/>
    <col min="1508" max="1508" width="9.83203125" style="5" customWidth="1"/>
    <col min="1509" max="1509" width="10.83203125" style="5" customWidth="1"/>
    <col min="1510" max="1510" width="32.5" style="5" bestFit="1" customWidth="1"/>
    <col min="1511" max="1520" width="16" style="5" customWidth="1"/>
    <col min="1521" max="1521" width="14.1640625" style="5" bestFit="1" customWidth="1"/>
    <col min="1522" max="1522" width="13.5" style="5" bestFit="1" customWidth="1"/>
    <col min="1523" max="1523" width="15.5" style="5" bestFit="1" customWidth="1"/>
    <col min="1524" max="1524" width="13.5" style="5" bestFit="1" customWidth="1"/>
    <col min="1525" max="1525" width="14.6640625" style="5" customWidth="1"/>
    <col min="1526" max="1535" width="16" style="5" customWidth="1"/>
    <col min="1536" max="1536" width="13.83203125" style="5" customWidth="1"/>
    <col min="1537" max="1537" width="13.5" style="5" customWidth="1"/>
    <col min="1538" max="1538" width="12.6640625" style="5" customWidth="1"/>
    <col min="1539" max="1539" width="15.6640625" style="5" bestFit="1" customWidth="1"/>
    <col min="1540" max="1540" width="14.1640625" style="5" customWidth="1"/>
    <col min="1541" max="1541" width="15.83203125" style="5" bestFit="1" customWidth="1"/>
    <col min="1542" max="1542" width="13.83203125" style="5" bestFit="1" customWidth="1"/>
    <col min="1543" max="1543" width="12.83203125" style="5" customWidth="1"/>
    <col min="1544" max="1544" width="16" style="5" customWidth="1"/>
    <col min="1545" max="1545" width="11.5" style="5" bestFit="1" customWidth="1"/>
    <col min="1546" max="1546" width="14.83203125" style="5" bestFit="1" customWidth="1"/>
    <col min="1547" max="1547" width="13.83203125" style="5" bestFit="1" customWidth="1"/>
    <col min="1548" max="1548" width="13.83203125" style="5" customWidth="1"/>
    <col min="1549" max="1549" width="13.83203125" style="5" bestFit="1" customWidth="1"/>
    <col min="1550" max="1550" width="16" style="5" customWidth="1"/>
    <col min="1551" max="1551" width="13" style="5" customWidth="1"/>
    <col min="1552" max="1552" width="13.5" style="5" bestFit="1" customWidth="1"/>
    <col min="1553" max="1553" width="10.6640625" style="5" bestFit="1" customWidth="1"/>
    <col min="1554" max="1554" width="12" style="5" bestFit="1" customWidth="1"/>
    <col min="1555" max="1555" width="14.6640625" style="5" bestFit="1" customWidth="1"/>
    <col min="1556" max="1556" width="15.33203125" style="5" customWidth="1"/>
    <col min="1557" max="1557" width="12.33203125" style="5" customWidth="1"/>
    <col min="1558" max="1558" width="8" style="5" bestFit="1" customWidth="1"/>
    <col min="1559" max="1560" width="13" style="5" bestFit="1" customWidth="1"/>
    <col min="1561" max="1561" width="8.83203125" style="5" bestFit="1" customWidth="1"/>
    <col min="1562" max="1562" width="16" style="5" customWidth="1"/>
    <col min="1563" max="1563" width="11.33203125" style="5" customWidth="1"/>
    <col min="1564" max="1564" width="13" style="5" bestFit="1" customWidth="1"/>
    <col min="1565" max="1565" width="14.5" style="5" customWidth="1"/>
    <col min="1566" max="1566" width="13" style="5" bestFit="1" customWidth="1"/>
    <col min="1567" max="1567" width="16" style="5" customWidth="1"/>
    <col min="1568" max="1568" width="11" style="5" bestFit="1" customWidth="1"/>
    <col min="1569" max="1569" width="12.1640625" style="5" bestFit="1" customWidth="1"/>
    <col min="1570" max="1570" width="13.6640625" style="5" bestFit="1" customWidth="1"/>
    <col min="1571" max="1760" width="10.6640625" style="5"/>
    <col min="1761" max="1761" width="3.1640625" style="5" bestFit="1" customWidth="1"/>
    <col min="1762" max="1762" width="17" style="5" bestFit="1" customWidth="1"/>
    <col min="1763" max="1763" width="17.6640625" style="5" customWidth="1"/>
    <col min="1764" max="1764" width="9.83203125" style="5" customWidth="1"/>
    <col min="1765" max="1765" width="10.83203125" style="5" customWidth="1"/>
    <col min="1766" max="1766" width="32.5" style="5" bestFit="1" customWidth="1"/>
    <col min="1767" max="1776" width="16" style="5" customWidth="1"/>
    <col min="1777" max="1777" width="14.1640625" style="5" bestFit="1" customWidth="1"/>
    <col min="1778" max="1778" width="13.5" style="5" bestFit="1" customWidth="1"/>
    <col min="1779" max="1779" width="15.5" style="5" bestFit="1" customWidth="1"/>
    <col min="1780" max="1780" width="13.5" style="5" bestFit="1" customWidth="1"/>
    <col min="1781" max="1781" width="14.6640625" style="5" customWidth="1"/>
    <col min="1782" max="1791" width="16" style="5" customWidth="1"/>
    <col min="1792" max="1792" width="13.83203125" style="5" customWidth="1"/>
    <col min="1793" max="1793" width="13.5" style="5" customWidth="1"/>
    <col min="1794" max="1794" width="12.6640625" style="5" customWidth="1"/>
    <col min="1795" max="1795" width="15.6640625" style="5" bestFit="1" customWidth="1"/>
    <col min="1796" max="1796" width="14.1640625" style="5" customWidth="1"/>
    <col min="1797" max="1797" width="15.83203125" style="5" bestFit="1" customWidth="1"/>
    <col min="1798" max="1798" width="13.83203125" style="5" bestFit="1" customWidth="1"/>
    <col min="1799" max="1799" width="12.83203125" style="5" customWidth="1"/>
    <col min="1800" max="1800" width="16" style="5" customWidth="1"/>
    <col min="1801" max="1801" width="11.5" style="5" bestFit="1" customWidth="1"/>
    <col min="1802" max="1802" width="14.83203125" style="5" bestFit="1" customWidth="1"/>
    <col min="1803" max="1803" width="13.83203125" style="5" bestFit="1" customWidth="1"/>
    <col min="1804" max="1804" width="13.83203125" style="5" customWidth="1"/>
    <col min="1805" max="1805" width="13.83203125" style="5" bestFit="1" customWidth="1"/>
    <col min="1806" max="1806" width="16" style="5" customWidth="1"/>
    <col min="1807" max="1807" width="13" style="5" customWidth="1"/>
    <col min="1808" max="1808" width="13.5" style="5" bestFit="1" customWidth="1"/>
    <col min="1809" max="1809" width="10.6640625" style="5" bestFit="1" customWidth="1"/>
    <col min="1810" max="1810" width="12" style="5" bestFit="1" customWidth="1"/>
    <col min="1811" max="1811" width="14.6640625" style="5" bestFit="1" customWidth="1"/>
    <col min="1812" max="1812" width="15.33203125" style="5" customWidth="1"/>
    <col min="1813" max="1813" width="12.33203125" style="5" customWidth="1"/>
    <col min="1814" max="1814" width="8" style="5" bestFit="1" customWidth="1"/>
    <col min="1815" max="1816" width="13" style="5" bestFit="1" customWidth="1"/>
    <col min="1817" max="1817" width="8.83203125" style="5" bestFit="1" customWidth="1"/>
    <col min="1818" max="1818" width="16" style="5" customWidth="1"/>
    <col min="1819" max="1819" width="11.33203125" style="5" customWidth="1"/>
    <col min="1820" max="1820" width="13" style="5" bestFit="1" customWidth="1"/>
    <col min="1821" max="1821" width="14.5" style="5" customWidth="1"/>
    <col min="1822" max="1822" width="13" style="5" bestFit="1" customWidth="1"/>
    <col min="1823" max="1823" width="16" style="5" customWidth="1"/>
    <col min="1824" max="1824" width="11" style="5" bestFit="1" customWidth="1"/>
    <col min="1825" max="1825" width="12.1640625" style="5" bestFit="1" customWidth="1"/>
    <col min="1826" max="1826" width="13.6640625" style="5" bestFit="1" customWidth="1"/>
    <col min="1827" max="2016" width="10.6640625" style="5"/>
    <col min="2017" max="2017" width="3.1640625" style="5" bestFit="1" customWidth="1"/>
    <col min="2018" max="2018" width="17" style="5" bestFit="1" customWidth="1"/>
    <col min="2019" max="2019" width="17.6640625" style="5" customWidth="1"/>
    <col min="2020" max="2020" width="9.83203125" style="5" customWidth="1"/>
    <col min="2021" max="2021" width="10.83203125" style="5" customWidth="1"/>
    <col min="2022" max="2022" width="32.5" style="5" bestFit="1" customWidth="1"/>
    <col min="2023" max="2032" width="16" style="5" customWidth="1"/>
    <col min="2033" max="2033" width="14.1640625" style="5" bestFit="1" customWidth="1"/>
    <col min="2034" max="2034" width="13.5" style="5" bestFit="1" customWidth="1"/>
    <col min="2035" max="2035" width="15.5" style="5" bestFit="1" customWidth="1"/>
    <col min="2036" max="2036" width="13.5" style="5" bestFit="1" customWidth="1"/>
    <col min="2037" max="2037" width="14.6640625" style="5" customWidth="1"/>
    <col min="2038" max="2047" width="16" style="5" customWidth="1"/>
    <col min="2048" max="2048" width="13.83203125" style="5" customWidth="1"/>
    <col min="2049" max="2049" width="13.5" style="5" customWidth="1"/>
    <col min="2050" max="2050" width="12.6640625" style="5" customWidth="1"/>
    <col min="2051" max="2051" width="15.6640625" style="5" bestFit="1" customWidth="1"/>
    <col min="2052" max="2052" width="14.1640625" style="5" customWidth="1"/>
    <col min="2053" max="2053" width="15.83203125" style="5" bestFit="1" customWidth="1"/>
    <col min="2054" max="2054" width="13.83203125" style="5" bestFit="1" customWidth="1"/>
    <col min="2055" max="2055" width="12.83203125" style="5" customWidth="1"/>
    <col min="2056" max="2056" width="16" style="5" customWidth="1"/>
    <col min="2057" max="2057" width="11.5" style="5" bestFit="1" customWidth="1"/>
    <col min="2058" max="2058" width="14.83203125" style="5" bestFit="1" customWidth="1"/>
    <col min="2059" max="2059" width="13.83203125" style="5" bestFit="1" customWidth="1"/>
    <col min="2060" max="2060" width="13.83203125" style="5" customWidth="1"/>
    <col min="2061" max="2061" width="13.83203125" style="5" bestFit="1" customWidth="1"/>
    <col min="2062" max="2062" width="16" style="5" customWidth="1"/>
    <col min="2063" max="2063" width="13" style="5" customWidth="1"/>
    <col min="2064" max="2064" width="13.5" style="5" bestFit="1" customWidth="1"/>
    <col min="2065" max="2065" width="10.6640625" style="5" bestFit="1" customWidth="1"/>
    <col min="2066" max="2066" width="12" style="5" bestFit="1" customWidth="1"/>
    <col min="2067" max="2067" width="14.6640625" style="5" bestFit="1" customWidth="1"/>
    <col min="2068" max="2068" width="15.33203125" style="5" customWidth="1"/>
    <col min="2069" max="2069" width="12.33203125" style="5" customWidth="1"/>
    <col min="2070" max="2070" width="8" style="5" bestFit="1" customWidth="1"/>
    <col min="2071" max="2072" width="13" style="5" bestFit="1" customWidth="1"/>
    <col min="2073" max="2073" width="8.83203125" style="5" bestFit="1" customWidth="1"/>
    <col min="2074" max="2074" width="16" style="5" customWidth="1"/>
    <col min="2075" max="2075" width="11.33203125" style="5" customWidth="1"/>
    <col min="2076" max="2076" width="13" style="5" bestFit="1" customWidth="1"/>
    <col min="2077" max="2077" width="14.5" style="5" customWidth="1"/>
    <col min="2078" max="2078" width="13" style="5" bestFit="1" customWidth="1"/>
    <col min="2079" max="2079" width="16" style="5" customWidth="1"/>
    <col min="2080" max="2080" width="11" style="5" bestFit="1" customWidth="1"/>
    <col min="2081" max="2081" width="12.1640625" style="5" bestFit="1" customWidth="1"/>
    <col min="2082" max="2082" width="13.6640625" style="5" bestFit="1" customWidth="1"/>
    <col min="2083" max="2272" width="10.6640625" style="5"/>
    <col min="2273" max="2273" width="3.1640625" style="5" bestFit="1" customWidth="1"/>
    <col min="2274" max="2274" width="17" style="5" bestFit="1" customWidth="1"/>
    <col min="2275" max="2275" width="17.6640625" style="5" customWidth="1"/>
    <col min="2276" max="2276" width="9.83203125" style="5" customWidth="1"/>
    <col min="2277" max="2277" width="10.83203125" style="5" customWidth="1"/>
    <col min="2278" max="2278" width="32.5" style="5" bestFit="1" customWidth="1"/>
    <col min="2279" max="2288" width="16" style="5" customWidth="1"/>
    <col min="2289" max="2289" width="14.1640625" style="5" bestFit="1" customWidth="1"/>
    <col min="2290" max="2290" width="13.5" style="5" bestFit="1" customWidth="1"/>
    <col min="2291" max="2291" width="15.5" style="5" bestFit="1" customWidth="1"/>
    <col min="2292" max="2292" width="13.5" style="5" bestFit="1" customWidth="1"/>
    <col min="2293" max="2293" width="14.6640625" style="5" customWidth="1"/>
    <col min="2294" max="2303" width="16" style="5" customWidth="1"/>
    <col min="2304" max="2304" width="13.83203125" style="5" customWidth="1"/>
    <col min="2305" max="2305" width="13.5" style="5" customWidth="1"/>
    <col min="2306" max="2306" width="12.6640625" style="5" customWidth="1"/>
    <col min="2307" max="2307" width="15.6640625" style="5" bestFit="1" customWidth="1"/>
    <col min="2308" max="2308" width="14.1640625" style="5" customWidth="1"/>
    <col min="2309" max="2309" width="15.83203125" style="5" bestFit="1" customWidth="1"/>
    <col min="2310" max="2310" width="13.83203125" style="5" bestFit="1" customWidth="1"/>
    <col min="2311" max="2311" width="12.83203125" style="5" customWidth="1"/>
    <col min="2312" max="2312" width="16" style="5" customWidth="1"/>
    <col min="2313" max="2313" width="11.5" style="5" bestFit="1" customWidth="1"/>
    <col min="2314" max="2314" width="14.83203125" style="5" bestFit="1" customWidth="1"/>
    <col min="2315" max="2315" width="13.83203125" style="5" bestFit="1" customWidth="1"/>
    <col min="2316" max="2316" width="13.83203125" style="5" customWidth="1"/>
    <col min="2317" max="2317" width="13.83203125" style="5" bestFit="1" customWidth="1"/>
    <col min="2318" max="2318" width="16" style="5" customWidth="1"/>
    <col min="2319" max="2319" width="13" style="5" customWidth="1"/>
    <col min="2320" max="2320" width="13.5" style="5" bestFit="1" customWidth="1"/>
    <col min="2321" max="2321" width="10.6640625" style="5" bestFit="1" customWidth="1"/>
    <col min="2322" max="2322" width="12" style="5" bestFit="1" customWidth="1"/>
    <col min="2323" max="2323" width="14.6640625" style="5" bestFit="1" customWidth="1"/>
    <col min="2324" max="2324" width="15.33203125" style="5" customWidth="1"/>
    <col min="2325" max="2325" width="12.33203125" style="5" customWidth="1"/>
    <col min="2326" max="2326" width="8" style="5" bestFit="1" customWidth="1"/>
    <col min="2327" max="2328" width="13" style="5" bestFit="1" customWidth="1"/>
    <col min="2329" max="2329" width="8.83203125" style="5" bestFit="1" customWidth="1"/>
    <col min="2330" max="2330" width="16" style="5" customWidth="1"/>
    <col min="2331" max="2331" width="11.33203125" style="5" customWidth="1"/>
    <col min="2332" max="2332" width="13" style="5" bestFit="1" customWidth="1"/>
    <col min="2333" max="2333" width="14.5" style="5" customWidth="1"/>
    <col min="2334" max="2334" width="13" style="5" bestFit="1" customWidth="1"/>
    <col min="2335" max="2335" width="16" style="5" customWidth="1"/>
    <col min="2336" max="2336" width="11" style="5" bestFit="1" customWidth="1"/>
    <col min="2337" max="2337" width="12.1640625" style="5" bestFit="1" customWidth="1"/>
    <col min="2338" max="2338" width="13.6640625" style="5" bestFit="1" customWidth="1"/>
    <col min="2339" max="2528" width="10.6640625" style="5"/>
    <col min="2529" max="2529" width="3.1640625" style="5" bestFit="1" customWidth="1"/>
    <col min="2530" max="2530" width="17" style="5" bestFit="1" customWidth="1"/>
    <col min="2531" max="2531" width="17.6640625" style="5" customWidth="1"/>
    <col min="2532" max="2532" width="9.83203125" style="5" customWidth="1"/>
    <col min="2533" max="2533" width="10.83203125" style="5" customWidth="1"/>
    <col min="2534" max="2534" width="32.5" style="5" bestFit="1" customWidth="1"/>
    <col min="2535" max="2544" width="16" style="5" customWidth="1"/>
    <col min="2545" max="2545" width="14.1640625" style="5" bestFit="1" customWidth="1"/>
    <col min="2546" max="2546" width="13.5" style="5" bestFit="1" customWidth="1"/>
    <col min="2547" max="2547" width="15.5" style="5" bestFit="1" customWidth="1"/>
    <col min="2548" max="2548" width="13.5" style="5" bestFit="1" customWidth="1"/>
    <col min="2549" max="2549" width="14.6640625" style="5" customWidth="1"/>
    <col min="2550" max="2559" width="16" style="5" customWidth="1"/>
    <col min="2560" max="2560" width="13.83203125" style="5" customWidth="1"/>
    <col min="2561" max="2561" width="13.5" style="5" customWidth="1"/>
    <col min="2562" max="2562" width="12.6640625" style="5" customWidth="1"/>
    <col min="2563" max="2563" width="15.6640625" style="5" bestFit="1" customWidth="1"/>
    <col min="2564" max="2564" width="14.1640625" style="5" customWidth="1"/>
    <col min="2565" max="2565" width="15.83203125" style="5" bestFit="1" customWidth="1"/>
    <col min="2566" max="2566" width="13.83203125" style="5" bestFit="1" customWidth="1"/>
    <col min="2567" max="2567" width="12.83203125" style="5" customWidth="1"/>
    <col min="2568" max="2568" width="16" style="5" customWidth="1"/>
    <col min="2569" max="2569" width="11.5" style="5" bestFit="1" customWidth="1"/>
    <col min="2570" max="2570" width="14.83203125" style="5" bestFit="1" customWidth="1"/>
    <col min="2571" max="2571" width="13.83203125" style="5" bestFit="1" customWidth="1"/>
    <col min="2572" max="2572" width="13.83203125" style="5" customWidth="1"/>
    <col min="2573" max="2573" width="13.83203125" style="5" bestFit="1" customWidth="1"/>
    <col min="2574" max="2574" width="16" style="5" customWidth="1"/>
    <col min="2575" max="2575" width="13" style="5" customWidth="1"/>
    <col min="2576" max="2576" width="13.5" style="5" bestFit="1" customWidth="1"/>
    <col min="2577" max="2577" width="10.6640625" style="5" bestFit="1" customWidth="1"/>
    <col min="2578" max="2578" width="12" style="5" bestFit="1" customWidth="1"/>
    <col min="2579" max="2579" width="14.6640625" style="5" bestFit="1" customWidth="1"/>
    <col min="2580" max="2580" width="15.33203125" style="5" customWidth="1"/>
    <col min="2581" max="2581" width="12.33203125" style="5" customWidth="1"/>
    <col min="2582" max="2582" width="8" style="5" bestFit="1" customWidth="1"/>
    <col min="2583" max="2584" width="13" style="5" bestFit="1" customWidth="1"/>
    <col min="2585" max="2585" width="8.83203125" style="5" bestFit="1" customWidth="1"/>
    <col min="2586" max="2586" width="16" style="5" customWidth="1"/>
    <col min="2587" max="2587" width="11.33203125" style="5" customWidth="1"/>
    <col min="2588" max="2588" width="13" style="5" bestFit="1" customWidth="1"/>
    <col min="2589" max="2589" width="14.5" style="5" customWidth="1"/>
    <col min="2590" max="2590" width="13" style="5" bestFit="1" customWidth="1"/>
    <col min="2591" max="2591" width="16" style="5" customWidth="1"/>
    <col min="2592" max="2592" width="11" style="5" bestFit="1" customWidth="1"/>
    <col min="2593" max="2593" width="12.1640625" style="5" bestFit="1" customWidth="1"/>
    <col min="2594" max="2594" width="13.6640625" style="5" bestFit="1" customWidth="1"/>
    <col min="2595" max="2784" width="10.6640625" style="5"/>
    <col min="2785" max="2785" width="3.1640625" style="5" bestFit="1" customWidth="1"/>
    <col min="2786" max="2786" width="17" style="5" bestFit="1" customWidth="1"/>
    <col min="2787" max="2787" width="17.6640625" style="5" customWidth="1"/>
    <col min="2788" max="2788" width="9.83203125" style="5" customWidth="1"/>
    <col min="2789" max="2789" width="10.83203125" style="5" customWidth="1"/>
    <col min="2790" max="2790" width="32.5" style="5" bestFit="1" customWidth="1"/>
    <col min="2791" max="2800" width="16" style="5" customWidth="1"/>
    <col min="2801" max="2801" width="14.1640625" style="5" bestFit="1" customWidth="1"/>
    <col min="2802" max="2802" width="13.5" style="5" bestFit="1" customWidth="1"/>
    <col min="2803" max="2803" width="15.5" style="5" bestFit="1" customWidth="1"/>
    <col min="2804" max="2804" width="13.5" style="5" bestFit="1" customWidth="1"/>
    <col min="2805" max="2805" width="14.6640625" style="5" customWidth="1"/>
    <col min="2806" max="2815" width="16" style="5" customWidth="1"/>
    <col min="2816" max="2816" width="13.83203125" style="5" customWidth="1"/>
    <col min="2817" max="2817" width="13.5" style="5" customWidth="1"/>
    <col min="2818" max="2818" width="12.6640625" style="5" customWidth="1"/>
    <col min="2819" max="2819" width="15.6640625" style="5" bestFit="1" customWidth="1"/>
    <col min="2820" max="2820" width="14.1640625" style="5" customWidth="1"/>
    <col min="2821" max="2821" width="15.83203125" style="5" bestFit="1" customWidth="1"/>
    <col min="2822" max="2822" width="13.83203125" style="5" bestFit="1" customWidth="1"/>
    <col min="2823" max="2823" width="12.83203125" style="5" customWidth="1"/>
    <col min="2824" max="2824" width="16" style="5" customWidth="1"/>
    <col min="2825" max="2825" width="11.5" style="5" bestFit="1" customWidth="1"/>
    <col min="2826" max="2826" width="14.83203125" style="5" bestFit="1" customWidth="1"/>
    <col min="2827" max="2827" width="13.83203125" style="5" bestFit="1" customWidth="1"/>
    <col min="2828" max="2828" width="13.83203125" style="5" customWidth="1"/>
    <col min="2829" max="2829" width="13.83203125" style="5" bestFit="1" customWidth="1"/>
    <col min="2830" max="2830" width="16" style="5" customWidth="1"/>
    <col min="2831" max="2831" width="13" style="5" customWidth="1"/>
    <col min="2832" max="2832" width="13.5" style="5" bestFit="1" customWidth="1"/>
    <col min="2833" max="2833" width="10.6640625" style="5" bestFit="1" customWidth="1"/>
    <col min="2834" max="2834" width="12" style="5" bestFit="1" customWidth="1"/>
    <col min="2835" max="2835" width="14.6640625" style="5" bestFit="1" customWidth="1"/>
    <col min="2836" max="2836" width="15.33203125" style="5" customWidth="1"/>
    <col min="2837" max="2837" width="12.33203125" style="5" customWidth="1"/>
    <col min="2838" max="2838" width="8" style="5" bestFit="1" customWidth="1"/>
    <col min="2839" max="2840" width="13" style="5" bestFit="1" customWidth="1"/>
    <col min="2841" max="2841" width="8.83203125" style="5" bestFit="1" customWidth="1"/>
    <col min="2842" max="2842" width="16" style="5" customWidth="1"/>
    <col min="2843" max="2843" width="11.33203125" style="5" customWidth="1"/>
    <col min="2844" max="2844" width="13" style="5" bestFit="1" customWidth="1"/>
    <col min="2845" max="2845" width="14.5" style="5" customWidth="1"/>
    <col min="2846" max="2846" width="13" style="5" bestFit="1" customWidth="1"/>
    <col min="2847" max="2847" width="16" style="5" customWidth="1"/>
    <col min="2848" max="2848" width="11" style="5" bestFit="1" customWidth="1"/>
    <col min="2849" max="2849" width="12.1640625" style="5" bestFit="1" customWidth="1"/>
    <col min="2850" max="2850" width="13.6640625" style="5" bestFit="1" customWidth="1"/>
    <col min="2851" max="3040" width="10.6640625" style="5"/>
    <col min="3041" max="3041" width="3.1640625" style="5" bestFit="1" customWidth="1"/>
    <col min="3042" max="3042" width="17" style="5" bestFit="1" customWidth="1"/>
    <col min="3043" max="3043" width="17.6640625" style="5" customWidth="1"/>
    <col min="3044" max="3044" width="9.83203125" style="5" customWidth="1"/>
    <col min="3045" max="3045" width="10.83203125" style="5" customWidth="1"/>
    <col min="3046" max="3046" width="32.5" style="5" bestFit="1" customWidth="1"/>
    <col min="3047" max="3056" width="16" style="5" customWidth="1"/>
    <col min="3057" max="3057" width="14.1640625" style="5" bestFit="1" customWidth="1"/>
    <col min="3058" max="3058" width="13.5" style="5" bestFit="1" customWidth="1"/>
    <col min="3059" max="3059" width="15.5" style="5" bestFit="1" customWidth="1"/>
    <col min="3060" max="3060" width="13.5" style="5" bestFit="1" customWidth="1"/>
    <col min="3061" max="3061" width="14.6640625" style="5" customWidth="1"/>
    <col min="3062" max="3071" width="16" style="5" customWidth="1"/>
    <col min="3072" max="3072" width="13.83203125" style="5" customWidth="1"/>
    <col min="3073" max="3073" width="13.5" style="5" customWidth="1"/>
    <col min="3074" max="3074" width="12.6640625" style="5" customWidth="1"/>
    <col min="3075" max="3075" width="15.6640625" style="5" bestFit="1" customWidth="1"/>
    <col min="3076" max="3076" width="14.1640625" style="5" customWidth="1"/>
    <col min="3077" max="3077" width="15.83203125" style="5" bestFit="1" customWidth="1"/>
    <col min="3078" max="3078" width="13.83203125" style="5" bestFit="1" customWidth="1"/>
    <col min="3079" max="3079" width="12.83203125" style="5" customWidth="1"/>
    <col min="3080" max="3080" width="16" style="5" customWidth="1"/>
    <col min="3081" max="3081" width="11.5" style="5" bestFit="1" customWidth="1"/>
    <col min="3082" max="3082" width="14.83203125" style="5" bestFit="1" customWidth="1"/>
    <col min="3083" max="3083" width="13.83203125" style="5" bestFit="1" customWidth="1"/>
    <col min="3084" max="3084" width="13.83203125" style="5" customWidth="1"/>
    <col min="3085" max="3085" width="13.83203125" style="5" bestFit="1" customWidth="1"/>
    <col min="3086" max="3086" width="16" style="5" customWidth="1"/>
    <col min="3087" max="3087" width="13" style="5" customWidth="1"/>
    <col min="3088" max="3088" width="13.5" style="5" bestFit="1" customWidth="1"/>
    <col min="3089" max="3089" width="10.6640625" style="5" bestFit="1" customWidth="1"/>
    <col min="3090" max="3090" width="12" style="5" bestFit="1" customWidth="1"/>
    <col min="3091" max="3091" width="14.6640625" style="5" bestFit="1" customWidth="1"/>
    <col min="3092" max="3092" width="15.33203125" style="5" customWidth="1"/>
    <col min="3093" max="3093" width="12.33203125" style="5" customWidth="1"/>
    <col min="3094" max="3094" width="8" style="5" bestFit="1" customWidth="1"/>
    <col min="3095" max="3096" width="13" style="5" bestFit="1" customWidth="1"/>
    <col min="3097" max="3097" width="8.83203125" style="5" bestFit="1" customWidth="1"/>
    <col min="3098" max="3098" width="16" style="5" customWidth="1"/>
    <col min="3099" max="3099" width="11.33203125" style="5" customWidth="1"/>
    <col min="3100" max="3100" width="13" style="5" bestFit="1" customWidth="1"/>
    <col min="3101" max="3101" width="14.5" style="5" customWidth="1"/>
    <col min="3102" max="3102" width="13" style="5" bestFit="1" customWidth="1"/>
    <col min="3103" max="3103" width="16" style="5" customWidth="1"/>
    <col min="3104" max="3104" width="11" style="5" bestFit="1" customWidth="1"/>
    <col min="3105" max="3105" width="12.1640625" style="5" bestFit="1" customWidth="1"/>
    <col min="3106" max="3106" width="13.6640625" style="5" bestFit="1" customWidth="1"/>
    <col min="3107" max="3296" width="10.6640625" style="5"/>
    <col min="3297" max="3297" width="3.1640625" style="5" bestFit="1" customWidth="1"/>
    <col min="3298" max="3298" width="17" style="5" bestFit="1" customWidth="1"/>
    <col min="3299" max="3299" width="17.6640625" style="5" customWidth="1"/>
    <col min="3300" max="3300" width="9.83203125" style="5" customWidth="1"/>
    <col min="3301" max="3301" width="10.83203125" style="5" customWidth="1"/>
    <col min="3302" max="3302" width="32.5" style="5" bestFit="1" customWidth="1"/>
    <col min="3303" max="3312" width="16" style="5" customWidth="1"/>
    <col min="3313" max="3313" width="14.1640625" style="5" bestFit="1" customWidth="1"/>
    <col min="3314" max="3314" width="13.5" style="5" bestFit="1" customWidth="1"/>
    <col min="3315" max="3315" width="15.5" style="5" bestFit="1" customWidth="1"/>
    <col min="3316" max="3316" width="13.5" style="5" bestFit="1" customWidth="1"/>
    <col min="3317" max="3317" width="14.6640625" style="5" customWidth="1"/>
    <col min="3318" max="3327" width="16" style="5" customWidth="1"/>
    <col min="3328" max="3328" width="13.83203125" style="5" customWidth="1"/>
    <col min="3329" max="3329" width="13.5" style="5" customWidth="1"/>
    <col min="3330" max="3330" width="12.6640625" style="5" customWidth="1"/>
    <col min="3331" max="3331" width="15.6640625" style="5" bestFit="1" customWidth="1"/>
    <col min="3332" max="3332" width="14.1640625" style="5" customWidth="1"/>
    <col min="3333" max="3333" width="15.83203125" style="5" bestFit="1" customWidth="1"/>
    <col min="3334" max="3334" width="13.83203125" style="5" bestFit="1" customWidth="1"/>
    <col min="3335" max="3335" width="12.83203125" style="5" customWidth="1"/>
    <col min="3336" max="3336" width="16" style="5" customWidth="1"/>
    <col min="3337" max="3337" width="11.5" style="5" bestFit="1" customWidth="1"/>
    <col min="3338" max="3338" width="14.83203125" style="5" bestFit="1" customWidth="1"/>
    <col min="3339" max="3339" width="13.83203125" style="5" bestFit="1" customWidth="1"/>
    <col min="3340" max="3340" width="13.83203125" style="5" customWidth="1"/>
    <col min="3341" max="3341" width="13.83203125" style="5" bestFit="1" customWidth="1"/>
    <col min="3342" max="3342" width="16" style="5" customWidth="1"/>
    <col min="3343" max="3343" width="13" style="5" customWidth="1"/>
    <col min="3344" max="3344" width="13.5" style="5" bestFit="1" customWidth="1"/>
    <col min="3345" max="3345" width="10.6640625" style="5" bestFit="1" customWidth="1"/>
    <col min="3346" max="3346" width="12" style="5" bestFit="1" customWidth="1"/>
    <col min="3347" max="3347" width="14.6640625" style="5" bestFit="1" customWidth="1"/>
    <col min="3348" max="3348" width="15.33203125" style="5" customWidth="1"/>
    <col min="3349" max="3349" width="12.33203125" style="5" customWidth="1"/>
    <col min="3350" max="3350" width="8" style="5" bestFit="1" customWidth="1"/>
    <col min="3351" max="3352" width="13" style="5" bestFit="1" customWidth="1"/>
    <col min="3353" max="3353" width="8.83203125" style="5" bestFit="1" customWidth="1"/>
    <col min="3354" max="3354" width="16" style="5" customWidth="1"/>
    <col min="3355" max="3355" width="11.33203125" style="5" customWidth="1"/>
    <col min="3356" max="3356" width="13" style="5" bestFit="1" customWidth="1"/>
    <col min="3357" max="3357" width="14.5" style="5" customWidth="1"/>
    <col min="3358" max="3358" width="13" style="5" bestFit="1" customWidth="1"/>
    <col min="3359" max="3359" width="16" style="5" customWidth="1"/>
    <col min="3360" max="3360" width="11" style="5" bestFit="1" customWidth="1"/>
    <col min="3361" max="3361" width="12.1640625" style="5" bestFit="1" customWidth="1"/>
    <col min="3362" max="3362" width="13.6640625" style="5" bestFit="1" customWidth="1"/>
    <col min="3363" max="3552" width="10.6640625" style="5"/>
    <col min="3553" max="3553" width="3.1640625" style="5" bestFit="1" customWidth="1"/>
    <col min="3554" max="3554" width="17" style="5" bestFit="1" customWidth="1"/>
    <col min="3555" max="3555" width="17.6640625" style="5" customWidth="1"/>
    <col min="3556" max="3556" width="9.83203125" style="5" customWidth="1"/>
    <col min="3557" max="3557" width="10.83203125" style="5" customWidth="1"/>
    <col min="3558" max="3558" width="32.5" style="5" bestFit="1" customWidth="1"/>
    <col min="3559" max="3568" width="16" style="5" customWidth="1"/>
    <col min="3569" max="3569" width="14.1640625" style="5" bestFit="1" customWidth="1"/>
    <col min="3570" max="3570" width="13.5" style="5" bestFit="1" customWidth="1"/>
    <col min="3571" max="3571" width="15.5" style="5" bestFit="1" customWidth="1"/>
    <col min="3572" max="3572" width="13.5" style="5" bestFit="1" customWidth="1"/>
    <col min="3573" max="3573" width="14.6640625" style="5" customWidth="1"/>
    <col min="3574" max="3583" width="16" style="5" customWidth="1"/>
    <col min="3584" max="3584" width="13.83203125" style="5" customWidth="1"/>
    <col min="3585" max="3585" width="13.5" style="5" customWidth="1"/>
    <col min="3586" max="3586" width="12.6640625" style="5" customWidth="1"/>
    <col min="3587" max="3587" width="15.6640625" style="5" bestFit="1" customWidth="1"/>
    <col min="3588" max="3588" width="14.1640625" style="5" customWidth="1"/>
    <col min="3589" max="3589" width="15.83203125" style="5" bestFit="1" customWidth="1"/>
    <col min="3590" max="3590" width="13.83203125" style="5" bestFit="1" customWidth="1"/>
    <col min="3591" max="3591" width="12.83203125" style="5" customWidth="1"/>
    <col min="3592" max="3592" width="16" style="5" customWidth="1"/>
    <col min="3593" max="3593" width="11.5" style="5" bestFit="1" customWidth="1"/>
    <col min="3594" max="3594" width="14.83203125" style="5" bestFit="1" customWidth="1"/>
    <col min="3595" max="3595" width="13.83203125" style="5" bestFit="1" customWidth="1"/>
    <col min="3596" max="3596" width="13.83203125" style="5" customWidth="1"/>
    <col min="3597" max="3597" width="13.83203125" style="5" bestFit="1" customWidth="1"/>
    <col min="3598" max="3598" width="16" style="5" customWidth="1"/>
    <col min="3599" max="3599" width="13" style="5" customWidth="1"/>
    <col min="3600" max="3600" width="13.5" style="5" bestFit="1" customWidth="1"/>
    <col min="3601" max="3601" width="10.6640625" style="5" bestFit="1" customWidth="1"/>
    <col min="3602" max="3602" width="12" style="5" bestFit="1" customWidth="1"/>
    <col min="3603" max="3603" width="14.6640625" style="5" bestFit="1" customWidth="1"/>
    <col min="3604" max="3604" width="15.33203125" style="5" customWidth="1"/>
    <col min="3605" max="3605" width="12.33203125" style="5" customWidth="1"/>
    <col min="3606" max="3606" width="8" style="5" bestFit="1" customWidth="1"/>
    <col min="3607" max="3608" width="13" style="5" bestFit="1" customWidth="1"/>
    <col min="3609" max="3609" width="8.83203125" style="5" bestFit="1" customWidth="1"/>
    <col min="3610" max="3610" width="16" style="5" customWidth="1"/>
    <col min="3611" max="3611" width="11.33203125" style="5" customWidth="1"/>
    <col min="3612" max="3612" width="13" style="5" bestFit="1" customWidth="1"/>
    <col min="3613" max="3613" width="14.5" style="5" customWidth="1"/>
    <col min="3614" max="3614" width="13" style="5" bestFit="1" customWidth="1"/>
    <col min="3615" max="3615" width="16" style="5" customWidth="1"/>
    <col min="3616" max="3616" width="11" style="5" bestFit="1" customWidth="1"/>
    <col min="3617" max="3617" width="12.1640625" style="5" bestFit="1" customWidth="1"/>
    <col min="3618" max="3618" width="13.6640625" style="5" bestFit="1" customWidth="1"/>
    <col min="3619" max="3808" width="10.6640625" style="5"/>
    <col min="3809" max="3809" width="3.1640625" style="5" bestFit="1" customWidth="1"/>
    <col min="3810" max="3810" width="17" style="5" bestFit="1" customWidth="1"/>
    <col min="3811" max="3811" width="17.6640625" style="5" customWidth="1"/>
    <col min="3812" max="3812" width="9.83203125" style="5" customWidth="1"/>
    <col min="3813" max="3813" width="10.83203125" style="5" customWidth="1"/>
    <col min="3814" max="3814" width="32.5" style="5" bestFit="1" customWidth="1"/>
    <col min="3815" max="3824" width="16" style="5" customWidth="1"/>
    <col min="3825" max="3825" width="14.1640625" style="5" bestFit="1" customWidth="1"/>
    <col min="3826" max="3826" width="13.5" style="5" bestFit="1" customWidth="1"/>
    <col min="3827" max="3827" width="15.5" style="5" bestFit="1" customWidth="1"/>
    <col min="3828" max="3828" width="13.5" style="5" bestFit="1" customWidth="1"/>
    <col min="3829" max="3829" width="14.6640625" style="5" customWidth="1"/>
    <col min="3830" max="3839" width="16" style="5" customWidth="1"/>
    <col min="3840" max="3840" width="13.83203125" style="5" customWidth="1"/>
    <col min="3841" max="3841" width="13.5" style="5" customWidth="1"/>
    <col min="3842" max="3842" width="12.6640625" style="5" customWidth="1"/>
    <col min="3843" max="3843" width="15.6640625" style="5" bestFit="1" customWidth="1"/>
    <col min="3844" max="3844" width="14.1640625" style="5" customWidth="1"/>
    <col min="3845" max="3845" width="15.83203125" style="5" bestFit="1" customWidth="1"/>
    <col min="3846" max="3846" width="13.83203125" style="5" bestFit="1" customWidth="1"/>
    <col min="3847" max="3847" width="12.83203125" style="5" customWidth="1"/>
    <col min="3848" max="3848" width="16" style="5" customWidth="1"/>
    <col min="3849" max="3849" width="11.5" style="5" bestFit="1" customWidth="1"/>
    <col min="3850" max="3850" width="14.83203125" style="5" bestFit="1" customWidth="1"/>
    <col min="3851" max="3851" width="13.83203125" style="5" bestFit="1" customWidth="1"/>
    <col min="3852" max="3852" width="13.83203125" style="5" customWidth="1"/>
    <col min="3853" max="3853" width="13.83203125" style="5" bestFit="1" customWidth="1"/>
    <col min="3854" max="3854" width="16" style="5" customWidth="1"/>
    <col min="3855" max="3855" width="13" style="5" customWidth="1"/>
    <col min="3856" max="3856" width="13.5" style="5" bestFit="1" customWidth="1"/>
    <col min="3857" max="3857" width="10.6640625" style="5" bestFit="1" customWidth="1"/>
    <col min="3858" max="3858" width="12" style="5" bestFit="1" customWidth="1"/>
    <col min="3859" max="3859" width="14.6640625" style="5" bestFit="1" customWidth="1"/>
    <col min="3860" max="3860" width="15.33203125" style="5" customWidth="1"/>
    <col min="3861" max="3861" width="12.33203125" style="5" customWidth="1"/>
    <col min="3862" max="3862" width="8" style="5" bestFit="1" customWidth="1"/>
    <col min="3863" max="3864" width="13" style="5" bestFit="1" customWidth="1"/>
    <col min="3865" max="3865" width="8.83203125" style="5" bestFit="1" customWidth="1"/>
    <col min="3866" max="3866" width="16" style="5" customWidth="1"/>
    <col min="3867" max="3867" width="11.33203125" style="5" customWidth="1"/>
    <col min="3868" max="3868" width="13" style="5" bestFit="1" customWidth="1"/>
    <col min="3869" max="3869" width="14.5" style="5" customWidth="1"/>
    <col min="3870" max="3870" width="13" style="5" bestFit="1" customWidth="1"/>
    <col min="3871" max="3871" width="16" style="5" customWidth="1"/>
    <col min="3872" max="3872" width="11" style="5" bestFit="1" customWidth="1"/>
    <col min="3873" max="3873" width="12.1640625" style="5" bestFit="1" customWidth="1"/>
    <col min="3874" max="3874" width="13.6640625" style="5" bestFit="1" customWidth="1"/>
    <col min="3875" max="4064" width="10.6640625" style="5"/>
    <col min="4065" max="4065" width="3.1640625" style="5" bestFit="1" customWidth="1"/>
    <col min="4066" max="4066" width="17" style="5" bestFit="1" customWidth="1"/>
    <col min="4067" max="4067" width="17.6640625" style="5" customWidth="1"/>
    <col min="4068" max="4068" width="9.83203125" style="5" customWidth="1"/>
    <col min="4069" max="4069" width="10.83203125" style="5" customWidth="1"/>
    <col min="4070" max="4070" width="32.5" style="5" bestFit="1" customWidth="1"/>
    <col min="4071" max="4080" width="16" style="5" customWidth="1"/>
    <col min="4081" max="4081" width="14.1640625" style="5" bestFit="1" customWidth="1"/>
    <col min="4082" max="4082" width="13.5" style="5" bestFit="1" customWidth="1"/>
    <col min="4083" max="4083" width="15.5" style="5" bestFit="1" customWidth="1"/>
    <col min="4084" max="4084" width="13.5" style="5" bestFit="1" customWidth="1"/>
    <col min="4085" max="4085" width="14.6640625" style="5" customWidth="1"/>
    <col min="4086" max="4095" width="16" style="5" customWidth="1"/>
    <col min="4096" max="4096" width="13.83203125" style="5" customWidth="1"/>
    <col min="4097" max="4097" width="13.5" style="5" customWidth="1"/>
    <col min="4098" max="4098" width="12.6640625" style="5" customWidth="1"/>
    <col min="4099" max="4099" width="15.6640625" style="5" bestFit="1" customWidth="1"/>
    <col min="4100" max="4100" width="14.1640625" style="5" customWidth="1"/>
    <col min="4101" max="4101" width="15.83203125" style="5" bestFit="1" customWidth="1"/>
    <col min="4102" max="4102" width="13.83203125" style="5" bestFit="1" customWidth="1"/>
    <col min="4103" max="4103" width="12.83203125" style="5" customWidth="1"/>
    <col min="4104" max="4104" width="16" style="5" customWidth="1"/>
    <col min="4105" max="4105" width="11.5" style="5" bestFit="1" customWidth="1"/>
    <col min="4106" max="4106" width="14.83203125" style="5" bestFit="1" customWidth="1"/>
    <col min="4107" max="4107" width="13.83203125" style="5" bestFit="1" customWidth="1"/>
    <col min="4108" max="4108" width="13.83203125" style="5" customWidth="1"/>
    <col min="4109" max="4109" width="13.83203125" style="5" bestFit="1" customWidth="1"/>
    <col min="4110" max="4110" width="16" style="5" customWidth="1"/>
    <col min="4111" max="4111" width="13" style="5" customWidth="1"/>
    <col min="4112" max="4112" width="13.5" style="5" bestFit="1" customWidth="1"/>
    <col min="4113" max="4113" width="10.6640625" style="5" bestFit="1" customWidth="1"/>
    <col min="4114" max="4114" width="12" style="5" bestFit="1" customWidth="1"/>
    <col min="4115" max="4115" width="14.6640625" style="5" bestFit="1" customWidth="1"/>
    <col min="4116" max="4116" width="15.33203125" style="5" customWidth="1"/>
    <col min="4117" max="4117" width="12.33203125" style="5" customWidth="1"/>
    <col min="4118" max="4118" width="8" style="5" bestFit="1" customWidth="1"/>
    <col min="4119" max="4120" width="13" style="5" bestFit="1" customWidth="1"/>
    <col min="4121" max="4121" width="8.83203125" style="5" bestFit="1" customWidth="1"/>
    <col min="4122" max="4122" width="16" style="5" customWidth="1"/>
    <col min="4123" max="4123" width="11.33203125" style="5" customWidth="1"/>
    <col min="4124" max="4124" width="13" style="5" bestFit="1" customWidth="1"/>
    <col min="4125" max="4125" width="14.5" style="5" customWidth="1"/>
    <col min="4126" max="4126" width="13" style="5" bestFit="1" customWidth="1"/>
    <col min="4127" max="4127" width="16" style="5" customWidth="1"/>
    <col min="4128" max="4128" width="11" style="5" bestFit="1" customWidth="1"/>
    <col min="4129" max="4129" width="12.1640625" style="5" bestFit="1" customWidth="1"/>
    <col min="4130" max="4130" width="13.6640625" style="5" bestFit="1" customWidth="1"/>
    <col min="4131" max="4320" width="10.6640625" style="5"/>
    <col min="4321" max="4321" width="3.1640625" style="5" bestFit="1" customWidth="1"/>
    <col min="4322" max="4322" width="17" style="5" bestFit="1" customWidth="1"/>
    <col min="4323" max="4323" width="17.6640625" style="5" customWidth="1"/>
    <col min="4324" max="4324" width="9.83203125" style="5" customWidth="1"/>
    <col min="4325" max="4325" width="10.83203125" style="5" customWidth="1"/>
    <col min="4326" max="4326" width="32.5" style="5" bestFit="1" customWidth="1"/>
    <col min="4327" max="4336" width="16" style="5" customWidth="1"/>
    <col min="4337" max="4337" width="14.1640625" style="5" bestFit="1" customWidth="1"/>
    <col min="4338" max="4338" width="13.5" style="5" bestFit="1" customWidth="1"/>
    <col min="4339" max="4339" width="15.5" style="5" bestFit="1" customWidth="1"/>
    <col min="4340" max="4340" width="13.5" style="5" bestFit="1" customWidth="1"/>
    <col min="4341" max="4341" width="14.6640625" style="5" customWidth="1"/>
    <col min="4342" max="4351" width="16" style="5" customWidth="1"/>
    <col min="4352" max="4352" width="13.83203125" style="5" customWidth="1"/>
    <col min="4353" max="4353" width="13.5" style="5" customWidth="1"/>
    <col min="4354" max="4354" width="12.6640625" style="5" customWidth="1"/>
    <col min="4355" max="4355" width="15.6640625" style="5" bestFit="1" customWidth="1"/>
    <col min="4356" max="4356" width="14.1640625" style="5" customWidth="1"/>
    <col min="4357" max="4357" width="15.83203125" style="5" bestFit="1" customWidth="1"/>
    <col min="4358" max="4358" width="13.83203125" style="5" bestFit="1" customWidth="1"/>
    <col min="4359" max="4359" width="12.83203125" style="5" customWidth="1"/>
    <col min="4360" max="4360" width="16" style="5" customWidth="1"/>
    <col min="4361" max="4361" width="11.5" style="5" bestFit="1" customWidth="1"/>
    <col min="4362" max="4362" width="14.83203125" style="5" bestFit="1" customWidth="1"/>
    <col min="4363" max="4363" width="13.83203125" style="5" bestFit="1" customWidth="1"/>
    <col min="4364" max="4364" width="13.83203125" style="5" customWidth="1"/>
    <col min="4365" max="4365" width="13.83203125" style="5" bestFit="1" customWidth="1"/>
    <col min="4366" max="4366" width="16" style="5" customWidth="1"/>
    <col min="4367" max="4367" width="13" style="5" customWidth="1"/>
    <col min="4368" max="4368" width="13.5" style="5" bestFit="1" customWidth="1"/>
    <col min="4369" max="4369" width="10.6640625" style="5" bestFit="1" customWidth="1"/>
    <col min="4370" max="4370" width="12" style="5" bestFit="1" customWidth="1"/>
    <col min="4371" max="4371" width="14.6640625" style="5" bestFit="1" customWidth="1"/>
    <col min="4372" max="4372" width="15.33203125" style="5" customWidth="1"/>
    <col min="4373" max="4373" width="12.33203125" style="5" customWidth="1"/>
    <col min="4374" max="4374" width="8" style="5" bestFit="1" customWidth="1"/>
    <col min="4375" max="4376" width="13" style="5" bestFit="1" customWidth="1"/>
    <col min="4377" max="4377" width="8.83203125" style="5" bestFit="1" customWidth="1"/>
    <col min="4378" max="4378" width="16" style="5" customWidth="1"/>
    <col min="4379" max="4379" width="11.33203125" style="5" customWidth="1"/>
    <col min="4380" max="4380" width="13" style="5" bestFit="1" customWidth="1"/>
    <col min="4381" max="4381" width="14.5" style="5" customWidth="1"/>
    <col min="4382" max="4382" width="13" style="5" bestFit="1" customWidth="1"/>
    <col min="4383" max="4383" width="16" style="5" customWidth="1"/>
    <col min="4384" max="4384" width="11" style="5" bestFit="1" customWidth="1"/>
    <col min="4385" max="4385" width="12.1640625" style="5" bestFit="1" customWidth="1"/>
    <col min="4386" max="4386" width="13.6640625" style="5" bestFit="1" customWidth="1"/>
    <col min="4387" max="4576" width="10.6640625" style="5"/>
    <col min="4577" max="4577" width="3.1640625" style="5" bestFit="1" customWidth="1"/>
    <col min="4578" max="4578" width="17" style="5" bestFit="1" customWidth="1"/>
    <col min="4579" max="4579" width="17.6640625" style="5" customWidth="1"/>
    <col min="4580" max="4580" width="9.83203125" style="5" customWidth="1"/>
    <col min="4581" max="4581" width="10.83203125" style="5" customWidth="1"/>
    <col min="4582" max="4582" width="32.5" style="5" bestFit="1" customWidth="1"/>
    <col min="4583" max="4592" width="16" style="5" customWidth="1"/>
    <col min="4593" max="4593" width="14.1640625" style="5" bestFit="1" customWidth="1"/>
    <col min="4594" max="4594" width="13.5" style="5" bestFit="1" customWidth="1"/>
    <col min="4595" max="4595" width="15.5" style="5" bestFit="1" customWidth="1"/>
    <col min="4596" max="4596" width="13.5" style="5" bestFit="1" customWidth="1"/>
    <col min="4597" max="4597" width="14.6640625" style="5" customWidth="1"/>
    <col min="4598" max="4607" width="16" style="5" customWidth="1"/>
    <col min="4608" max="4608" width="13.83203125" style="5" customWidth="1"/>
    <col min="4609" max="4609" width="13.5" style="5" customWidth="1"/>
    <col min="4610" max="4610" width="12.6640625" style="5" customWidth="1"/>
    <col min="4611" max="4611" width="15.6640625" style="5" bestFit="1" customWidth="1"/>
    <col min="4612" max="4612" width="14.1640625" style="5" customWidth="1"/>
    <col min="4613" max="4613" width="15.83203125" style="5" bestFit="1" customWidth="1"/>
    <col min="4614" max="4614" width="13.83203125" style="5" bestFit="1" customWidth="1"/>
    <col min="4615" max="4615" width="12.83203125" style="5" customWidth="1"/>
    <col min="4616" max="4616" width="16" style="5" customWidth="1"/>
    <col min="4617" max="4617" width="11.5" style="5" bestFit="1" customWidth="1"/>
    <col min="4618" max="4618" width="14.83203125" style="5" bestFit="1" customWidth="1"/>
    <col min="4619" max="4619" width="13.83203125" style="5" bestFit="1" customWidth="1"/>
    <col min="4620" max="4620" width="13.83203125" style="5" customWidth="1"/>
    <col min="4621" max="4621" width="13.83203125" style="5" bestFit="1" customWidth="1"/>
    <col min="4622" max="4622" width="16" style="5" customWidth="1"/>
    <col min="4623" max="4623" width="13" style="5" customWidth="1"/>
    <col min="4624" max="4624" width="13.5" style="5" bestFit="1" customWidth="1"/>
    <col min="4625" max="4625" width="10.6640625" style="5" bestFit="1" customWidth="1"/>
    <col min="4626" max="4626" width="12" style="5" bestFit="1" customWidth="1"/>
    <col min="4627" max="4627" width="14.6640625" style="5" bestFit="1" customWidth="1"/>
    <col min="4628" max="4628" width="15.33203125" style="5" customWidth="1"/>
    <col min="4629" max="4629" width="12.33203125" style="5" customWidth="1"/>
    <col min="4630" max="4630" width="8" style="5" bestFit="1" customWidth="1"/>
    <col min="4631" max="4632" width="13" style="5" bestFit="1" customWidth="1"/>
    <col min="4633" max="4633" width="8.83203125" style="5" bestFit="1" customWidth="1"/>
    <col min="4634" max="4634" width="16" style="5" customWidth="1"/>
    <col min="4635" max="4635" width="11.33203125" style="5" customWidth="1"/>
    <col min="4636" max="4636" width="13" style="5" bestFit="1" customWidth="1"/>
    <col min="4637" max="4637" width="14.5" style="5" customWidth="1"/>
    <col min="4638" max="4638" width="13" style="5" bestFit="1" customWidth="1"/>
    <col min="4639" max="4639" width="16" style="5" customWidth="1"/>
    <col min="4640" max="4640" width="11" style="5" bestFit="1" customWidth="1"/>
    <col min="4641" max="4641" width="12.1640625" style="5" bestFit="1" customWidth="1"/>
    <col min="4642" max="4642" width="13.6640625" style="5" bestFit="1" customWidth="1"/>
    <col min="4643" max="4832" width="10.6640625" style="5"/>
    <col min="4833" max="4833" width="3.1640625" style="5" bestFit="1" customWidth="1"/>
    <col min="4834" max="4834" width="17" style="5" bestFit="1" customWidth="1"/>
    <col min="4835" max="4835" width="17.6640625" style="5" customWidth="1"/>
    <col min="4836" max="4836" width="9.83203125" style="5" customWidth="1"/>
    <col min="4837" max="4837" width="10.83203125" style="5" customWidth="1"/>
    <col min="4838" max="4838" width="32.5" style="5" bestFit="1" customWidth="1"/>
    <col min="4839" max="4848" width="16" style="5" customWidth="1"/>
    <col min="4849" max="4849" width="14.1640625" style="5" bestFit="1" customWidth="1"/>
    <col min="4850" max="4850" width="13.5" style="5" bestFit="1" customWidth="1"/>
    <col min="4851" max="4851" width="15.5" style="5" bestFit="1" customWidth="1"/>
    <col min="4852" max="4852" width="13.5" style="5" bestFit="1" customWidth="1"/>
    <col min="4853" max="4853" width="14.6640625" style="5" customWidth="1"/>
    <col min="4854" max="4863" width="16" style="5" customWidth="1"/>
    <col min="4864" max="4864" width="13.83203125" style="5" customWidth="1"/>
    <col min="4865" max="4865" width="13.5" style="5" customWidth="1"/>
    <col min="4866" max="4866" width="12.6640625" style="5" customWidth="1"/>
    <col min="4867" max="4867" width="15.6640625" style="5" bestFit="1" customWidth="1"/>
    <col min="4868" max="4868" width="14.1640625" style="5" customWidth="1"/>
    <col min="4869" max="4869" width="15.83203125" style="5" bestFit="1" customWidth="1"/>
    <col min="4870" max="4870" width="13.83203125" style="5" bestFit="1" customWidth="1"/>
    <col min="4871" max="4871" width="12.83203125" style="5" customWidth="1"/>
    <col min="4872" max="4872" width="16" style="5" customWidth="1"/>
    <col min="4873" max="4873" width="11.5" style="5" bestFit="1" customWidth="1"/>
    <col min="4874" max="4874" width="14.83203125" style="5" bestFit="1" customWidth="1"/>
    <col min="4875" max="4875" width="13.83203125" style="5" bestFit="1" customWidth="1"/>
    <col min="4876" max="4876" width="13.83203125" style="5" customWidth="1"/>
    <col min="4877" max="4877" width="13.83203125" style="5" bestFit="1" customWidth="1"/>
    <col min="4878" max="4878" width="16" style="5" customWidth="1"/>
    <col min="4879" max="4879" width="13" style="5" customWidth="1"/>
    <col min="4880" max="4880" width="13.5" style="5" bestFit="1" customWidth="1"/>
    <col min="4881" max="4881" width="10.6640625" style="5" bestFit="1" customWidth="1"/>
    <col min="4882" max="4882" width="12" style="5" bestFit="1" customWidth="1"/>
    <col min="4883" max="4883" width="14.6640625" style="5" bestFit="1" customWidth="1"/>
    <col min="4884" max="4884" width="15.33203125" style="5" customWidth="1"/>
    <col min="4885" max="4885" width="12.33203125" style="5" customWidth="1"/>
    <col min="4886" max="4886" width="8" style="5" bestFit="1" customWidth="1"/>
    <col min="4887" max="4888" width="13" style="5" bestFit="1" customWidth="1"/>
    <col min="4889" max="4889" width="8.83203125" style="5" bestFit="1" customWidth="1"/>
    <col min="4890" max="4890" width="16" style="5" customWidth="1"/>
    <col min="4891" max="4891" width="11.33203125" style="5" customWidth="1"/>
    <col min="4892" max="4892" width="13" style="5" bestFit="1" customWidth="1"/>
    <col min="4893" max="4893" width="14.5" style="5" customWidth="1"/>
    <col min="4894" max="4894" width="13" style="5" bestFit="1" customWidth="1"/>
    <col min="4895" max="4895" width="16" style="5" customWidth="1"/>
    <col min="4896" max="4896" width="11" style="5" bestFit="1" customWidth="1"/>
    <col min="4897" max="4897" width="12.1640625" style="5" bestFit="1" customWidth="1"/>
    <col min="4898" max="4898" width="13.6640625" style="5" bestFit="1" customWidth="1"/>
    <col min="4899" max="5088" width="10.6640625" style="5"/>
    <col min="5089" max="5089" width="3.1640625" style="5" bestFit="1" customWidth="1"/>
    <col min="5090" max="5090" width="17" style="5" bestFit="1" customWidth="1"/>
    <col min="5091" max="5091" width="17.6640625" style="5" customWidth="1"/>
    <col min="5092" max="5092" width="9.83203125" style="5" customWidth="1"/>
    <col min="5093" max="5093" width="10.83203125" style="5" customWidth="1"/>
    <col min="5094" max="5094" width="32.5" style="5" bestFit="1" customWidth="1"/>
    <col min="5095" max="5104" width="16" style="5" customWidth="1"/>
    <col min="5105" max="5105" width="14.1640625" style="5" bestFit="1" customWidth="1"/>
    <col min="5106" max="5106" width="13.5" style="5" bestFit="1" customWidth="1"/>
    <col min="5107" max="5107" width="15.5" style="5" bestFit="1" customWidth="1"/>
    <col min="5108" max="5108" width="13.5" style="5" bestFit="1" customWidth="1"/>
    <col min="5109" max="5109" width="14.6640625" style="5" customWidth="1"/>
    <col min="5110" max="5119" width="16" style="5" customWidth="1"/>
    <col min="5120" max="5120" width="13.83203125" style="5" customWidth="1"/>
    <col min="5121" max="5121" width="13.5" style="5" customWidth="1"/>
    <col min="5122" max="5122" width="12.6640625" style="5" customWidth="1"/>
    <col min="5123" max="5123" width="15.6640625" style="5" bestFit="1" customWidth="1"/>
    <col min="5124" max="5124" width="14.1640625" style="5" customWidth="1"/>
    <col min="5125" max="5125" width="15.83203125" style="5" bestFit="1" customWidth="1"/>
    <col min="5126" max="5126" width="13.83203125" style="5" bestFit="1" customWidth="1"/>
    <col min="5127" max="5127" width="12.83203125" style="5" customWidth="1"/>
    <col min="5128" max="5128" width="16" style="5" customWidth="1"/>
    <col min="5129" max="5129" width="11.5" style="5" bestFit="1" customWidth="1"/>
    <col min="5130" max="5130" width="14.83203125" style="5" bestFit="1" customWidth="1"/>
    <col min="5131" max="5131" width="13.83203125" style="5" bestFit="1" customWidth="1"/>
    <col min="5132" max="5132" width="13.83203125" style="5" customWidth="1"/>
    <col min="5133" max="5133" width="13.83203125" style="5" bestFit="1" customWidth="1"/>
    <col min="5134" max="5134" width="16" style="5" customWidth="1"/>
    <col min="5135" max="5135" width="13" style="5" customWidth="1"/>
    <col min="5136" max="5136" width="13.5" style="5" bestFit="1" customWidth="1"/>
    <col min="5137" max="5137" width="10.6640625" style="5" bestFit="1" customWidth="1"/>
    <col min="5138" max="5138" width="12" style="5" bestFit="1" customWidth="1"/>
    <col min="5139" max="5139" width="14.6640625" style="5" bestFit="1" customWidth="1"/>
    <col min="5140" max="5140" width="15.33203125" style="5" customWidth="1"/>
    <col min="5141" max="5141" width="12.33203125" style="5" customWidth="1"/>
    <col min="5142" max="5142" width="8" style="5" bestFit="1" customWidth="1"/>
    <col min="5143" max="5144" width="13" style="5" bestFit="1" customWidth="1"/>
    <col min="5145" max="5145" width="8.83203125" style="5" bestFit="1" customWidth="1"/>
    <col min="5146" max="5146" width="16" style="5" customWidth="1"/>
    <col min="5147" max="5147" width="11.33203125" style="5" customWidth="1"/>
    <col min="5148" max="5148" width="13" style="5" bestFit="1" customWidth="1"/>
    <col min="5149" max="5149" width="14.5" style="5" customWidth="1"/>
    <col min="5150" max="5150" width="13" style="5" bestFit="1" customWidth="1"/>
    <col min="5151" max="5151" width="16" style="5" customWidth="1"/>
    <col min="5152" max="5152" width="11" style="5" bestFit="1" customWidth="1"/>
    <col min="5153" max="5153" width="12.1640625" style="5" bestFit="1" customWidth="1"/>
    <col min="5154" max="5154" width="13.6640625" style="5" bestFit="1" customWidth="1"/>
    <col min="5155" max="5344" width="10.6640625" style="5"/>
    <col min="5345" max="5345" width="3.1640625" style="5" bestFit="1" customWidth="1"/>
    <col min="5346" max="5346" width="17" style="5" bestFit="1" customWidth="1"/>
    <col min="5347" max="5347" width="17.6640625" style="5" customWidth="1"/>
    <col min="5348" max="5348" width="9.83203125" style="5" customWidth="1"/>
    <col min="5349" max="5349" width="10.83203125" style="5" customWidth="1"/>
    <col min="5350" max="5350" width="32.5" style="5" bestFit="1" customWidth="1"/>
    <col min="5351" max="5360" width="16" style="5" customWidth="1"/>
    <col min="5361" max="5361" width="14.1640625" style="5" bestFit="1" customWidth="1"/>
    <col min="5362" max="5362" width="13.5" style="5" bestFit="1" customWidth="1"/>
    <col min="5363" max="5363" width="15.5" style="5" bestFit="1" customWidth="1"/>
    <col min="5364" max="5364" width="13.5" style="5" bestFit="1" customWidth="1"/>
    <col min="5365" max="5365" width="14.6640625" style="5" customWidth="1"/>
    <col min="5366" max="5375" width="16" style="5" customWidth="1"/>
    <col min="5376" max="5376" width="13.83203125" style="5" customWidth="1"/>
    <col min="5377" max="5377" width="13.5" style="5" customWidth="1"/>
    <col min="5378" max="5378" width="12.6640625" style="5" customWidth="1"/>
    <col min="5379" max="5379" width="15.6640625" style="5" bestFit="1" customWidth="1"/>
    <col min="5380" max="5380" width="14.1640625" style="5" customWidth="1"/>
    <col min="5381" max="5381" width="15.83203125" style="5" bestFit="1" customWidth="1"/>
    <col min="5382" max="5382" width="13.83203125" style="5" bestFit="1" customWidth="1"/>
    <col min="5383" max="5383" width="12.83203125" style="5" customWidth="1"/>
    <col min="5384" max="5384" width="16" style="5" customWidth="1"/>
    <col min="5385" max="5385" width="11.5" style="5" bestFit="1" customWidth="1"/>
    <col min="5386" max="5386" width="14.83203125" style="5" bestFit="1" customWidth="1"/>
    <col min="5387" max="5387" width="13.83203125" style="5" bestFit="1" customWidth="1"/>
    <col min="5388" max="5388" width="13.83203125" style="5" customWidth="1"/>
    <col min="5389" max="5389" width="13.83203125" style="5" bestFit="1" customWidth="1"/>
    <col min="5390" max="5390" width="16" style="5" customWidth="1"/>
    <col min="5391" max="5391" width="13" style="5" customWidth="1"/>
    <col min="5392" max="5392" width="13.5" style="5" bestFit="1" customWidth="1"/>
    <col min="5393" max="5393" width="10.6640625" style="5" bestFit="1" customWidth="1"/>
    <col min="5394" max="5394" width="12" style="5" bestFit="1" customWidth="1"/>
    <col min="5395" max="5395" width="14.6640625" style="5" bestFit="1" customWidth="1"/>
    <col min="5396" max="5396" width="15.33203125" style="5" customWidth="1"/>
    <col min="5397" max="5397" width="12.33203125" style="5" customWidth="1"/>
    <col min="5398" max="5398" width="8" style="5" bestFit="1" customWidth="1"/>
    <col min="5399" max="5400" width="13" style="5" bestFit="1" customWidth="1"/>
    <col min="5401" max="5401" width="8.83203125" style="5" bestFit="1" customWidth="1"/>
    <col min="5402" max="5402" width="16" style="5" customWidth="1"/>
    <col min="5403" max="5403" width="11.33203125" style="5" customWidth="1"/>
    <col min="5404" max="5404" width="13" style="5" bestFit="1" customWidth="1"/>
    <col min="5405" max="5405" width="14.5" style="5" customWidth="1"/>
    <col min="5406" max="5406" width="13" style="5" bestFit="1" customWidth="1"/>
    <col min="5407" max="5407" width="16" style="5" customWidth="1"/>
    <col min="5408" max="5408" width="11" style="5" bestFit="1" customWidth="1"/>
    <col min="5409" max="5409" width="12.1640625" style="5" bestFit="1" customWidth="1"/>
    <col min="5410" max="5410" width="13.6640625" style="5" bestFit="1" customWidth="1"/>
    <col min="5411" max="5600" width="10.6640625" style="5"/>
    <col min="5601" max="5601" width="3.1640625" style="5" bestFit="1" customWidth="1"/>
    <col min="5602" max="5602" width="17" style="5" bestFit="1" customWidth="1"/>
    <col min="5603" max="5603" width="17.6640625" style="5" customWidth="1"/>
    <col min="5604" max="5604" width="9.83203125" style="5" customWidth="1"/>
    <col min="5605" max="5605" width="10.83203125" style="5" customWidth="1"/>
    <col min="5606" max="5606" width="32.5" style="5" bestFit="1" customWidth="1"/>
    <col min="5607" max="5616" width="16" style="5" customWidth="1"/>
    <col min="5617" max="5617" width="14.1640625" style="5" bestFit="1" customWidth="1"/>
    <col min="5618" max="5618" width="13.5" style="5" bestFit="1" customWidth="1"/>
    <col min="5619" max="5619" width="15.5" style="5" bestFit="1" customWidth="1"/>
    <col min="5620" max="5620" width="13.5" style="5" bestFit="1" customWidth="1"/>
    <col min="5621" max="5621" width="14.6640625" style="5" customWidth="1"/>
    <col min="5622" max="5631" width="16" style="5" customWidth="1"/>
    <col min="5632" max="5632" width="13.83203125" style="5" customWidth="1"/>
    <col min="5633" max="5633" width="13.5" style="5" customWidth="1"/>
    <col min="5634" max="5634" width="12.6640625" style="5" customWidth="1"/>
    <col min="5635" max="5635" width="15.6640625" style="5" bestFit="1" customWidth="1"/>
    <col min="5636" max="5636" width="14.1640625" style="5" customWidth="1"/>
    <col min="5637" max="5637" width="15.83203125" style="5" bestFit="1" customWidth="1"/>
    <col min="5638" max="5638" width="13.83203125" style="5" bestFit="1" customWidth="1"/>
    <col min="5639" max="5639" width="12.83203125" style="5" customWidth="1"/>
    <col min="5640" max="5640" width="16" style="5" customWidth="1"/>
    <col min="5641" max="5641" width="11.5" style="5" bestFit="1" customWidth="1"/>
    <col min="5642" max="5642" width="14.83203125" style="5" bestFit="1" customWidth="1"/>
    <col min="5643" max="5643" width="13.83203125" style="5" bestFit="1" customWidth="1"/>
    <col min="5644" max="5644" width="13.83203125" style="5" customWidth="1"/>
    <col min="5645" max="5645" width="13.83203125" style="5" bestFit="1" customWidth="1"/>
    <col min="5646" max="5646" width="16" style="5" customWidth="1"/>
    <col min="5647" max="5647" width="13" style="5" customWidth="1"/>
    <col min="5648" max="5648" width="13.5" style="5" bestFit="1" customWidth="1"/>
    <col min="5649" max="5649" width="10.6640625" style="5" bestFit="1" customWidth="1"/>
    <col min="5650" max="5650" width="12" style="5" bestFit="1" customWidth="1"/>
    <col min="5651" max="5651" width="14.6640625" style="5" bestFit="1" customWidth="1"/>
    <col min="5652" max="5652" width="15.33203125" style="5" customWidth="1"/>
    <col min="5653" max="5653" width="12.33203125" style="5" customWidth="1"/>
    <col min="5654" max="5654" width="8" style="5" bestFit="1" customWidth="1"/>
    <col min="5655" max="5656" width="13" style="5" bestFit="1" customWidth="1"/>
    <col min="5657" max="5657" width="8.83203125" style="5" bestFit="1" customWidth="1"/>
    <col min="5658" max="5658" width="16" style="5" customWidth="1"/>
    <col min="5659" max="5659" width="11.33203125" style="5" customWidth="1"/>
    <col min="5660" max="5660" width="13" style="5" bestFit="1" customWidth="1"/>
    <col min="5661" max="5661" width="14.5" style="5" customWidth="1"/>
    <col min="5662" max="5662" width="13" style="5" bestFit="1" customWidth="1"/>
    <col min="5663" max="5663" width="16" style="5" customWidth="1"/>
    <col min="5664" max="5664" width="11" style="5" bestFit="1" customWidth="1"/>
    <col min="5665" max="5665" width="12.1640625" style="5" bestFit="1" customWidth="1"/>
    <col min="5666" max="5666" width="13.6640625" style="5" bestFit="1" customWidth="1"/>
    <col min="5667" max="5856" width="10.6640625" style="5"/>
    <col min="5857" max="5857" width="3.1640625" style="5" bestFit="1" customWidth="1"/>
    <col min="5858" max="5858" width="17" style="5" bestFit="1" customWidth="1"/>
    <col min="5859" max="5859" width="17.6640625" style="5" customWidth="1"/>
    <col min="5860" max="5860" width="9.83203125" style="5" customWidth="1"/>
    <col min="5861" max="5861" width="10.83203125" style="5" customWidth="1"/>
    <col min="5862" max="5862" width="32.5" style="5" bestFit="1" customWidth="1"/>
    <col min="5863" max="5872" width="16" style="5" customWidth="1"/>
    <col min="5873" max="5873" width="14.1640625" style="5" bestFit="1" customWidth="1"/>
    <col min="5874" max="5874" width="13.5" style="5" bestFit="1" customWidth="1"/>
    <col min="5875" max="5875" width="15.5" style="5" bestFit="1" customWidth="1"/>
    <col min="5876" max="5876" width="13.5" style="5" bestFit="1" customWidth="1"/>
    <col min="5877" max="5877" width="14.6640625" style="5" customWidth="1"/>
    <col min="5878" max="5887" width="16" style="5" customWidth="1"/>
    <col min="5888" max="5888" width="13.83203125" style="5" customWidth="1"/>
    <col min="5889" max="5889" width="13.5" style="5" customWidth="1"/>
    <col min="5890" max="5890" width="12.6640625" style="5" customWidth="1"/>
    <col min="5891" max="5891" width="15.6640625" style="5" bestFit="1" customWidth="1"/>
    <col min="5892" max="5892" width="14.1640625" style="5" customWidth="1"/>
    <col min="5893" max="5893" width="15.83203125" style="5" bestFit="1" customWidth="1"/>
    <col min="5894" max="5894" width="13.83203125" style="5" bestFit="1" customWidth="1"/>
    <col min="5895" max="5895" width="12.83203125" style="5" customWidth="1"/>
    <col min="5896" max="5896" width="16" style="5" customWidth="1"/>
    <col min="5897" max="5897" width="11.5" style="5" bestFit="1" customWidth="1"/>
    <col min="5898" max="5898" width="14.83203125" style="5" bestFit="1" customWidth="1"/>
    <col min="5899" max="5899" width="13.83203125" style="5" bestFit="1" customWidth="1"/>
    <col min="5900" max="5900" width="13.83203125" style="5" customWidth="1"/>
    <col min="5901" max="5901" width="13.83203125" style="5" bestFit="1" customWidth="1"/>
    <col min="5902" max="5902" width="16" style="5" customWidth="1"/>
    <col min="5903" max="5903" width="13" style="5" customWidth="1"/>
    <col min="5904" max="5904" width="13.5" style="5" bestFit="1" customWidth="1"/>
    <col min="5905" max="5905" width="10.6640625" style="5" bestFit="1" customWidth="1"/>
    <col min="5906" max="5906" width="12" style="5" bestFit="1" customWidth="1"/>
    <col min="5907" max="5907" width="14.6640625" style="5" bestFit="1" customWidth="1"/>
    <col min="5908" max="5908" width="15.33203125" style="5" customWidth="1"/>
    <col min="5909" max="5909" width="12.33203125" style="5" customWidth="1"/>
    <col min="5910" max="5910" width="8" style="5" bestFit="1" customWidth="1"/>
    <col min="5911" max="5912" width="13" style="5" bestFit="1" customWidth="1"/>
    <col min="5913" max="5913" width="8.83203125" style="5" bestFit="1" customWidth="1"/>
    <col min="5914" max="5914" width="16" style="5" customWidth="1"/>
    <col min="5915" max="5915" width="11.33203125" style="5" customWidth="1"/>
    <col min="5916" max="5916" width="13" style="5" bestFit="1" customWidth="1"/>
    <col min="5917" max="5917" width="14.5" style="5" customWidth="1"/>
    <col min="5918" max="5918" width="13" style="5" bestFit="1" customWidth="1"/>
    <col min="5919" max="5919" width="16" style="5" customWidth="1"/>
    <col min="5920" max="5920" width="11" style="5" bestFit="1" customWidth="1"/>
    <col min="5921" max="5921" width="12.1640625" style="5" bestFit="1" customWidth="1"/>
    <col min="5922" max="5922" width="13.6640625" style="5" bestFit="1" customWidth="1"/>
    <col min="5923" max="6112" width="10.6640625" style="5"/>
    <col min="6113" max="6113" width="3.1640625" style="5" bestFit="1" customWidth="1"/>
    <col min="6114" max="6114" width="17" style="5" bestFit="1" customWidth="1"/>
    <col min="6115" max="6115" width="17.6640625" style="5" customWidth="1"/>
    <col min="6116" max="6116" width="9.83203125" style="5" customWidth="1"/>
    <col min="6117" max="6117" width="10.83203125" style="5" customWidth="1"/>
    <col min="6118" max="6118" width="32.5" style="5" bestFit="1" customWidth="1"/>
    <col min="6119" max="6128" width="16" style="5" customWidth="1"/>
    <col min="6129" max="6129" width="14.1640625" style="5" bestFit="1" customWidth="1"/>
    <col min="6130" max="6130" width="13.5" style="5" bestFit="1" customWidth="1"/>
    <col min="6131" max="6131" width="15.5" style="5" bestFit="1" customWidth="1"/>
    <col min="6132" max="6132" width="13.5" style="5" bestFit="1" customWidth="1"/>
    <col min="6133" max="6133" width="14.6640625" style="5" customWidth="1"/>
    <col min="6134" max="6143" width="16" style="5" customWidth="1"/>
    <col min="6144" max="6144" width="13.83203125" style="5" customWidth="1"/>
    <col min="6145" max="6145" width="13.5" style="5" customWidth="1"/>
    <col min="6146" max="6146" width="12.6640625" style="5" customWidth="1"/>
    <col min="6147" max="6147" width="15.6640625" style="5" bestFit="1" customWidth="1"/>
    <col min="6148" max="6148" width="14.1640625" style="5" customWidth="1"/>
    <col min="6149" max="6149" width="15.83203125" style="5" bestFit="1" customWidth="1"/>
    <col min="6150" max="6150" width="13.83203125" style="5" bestFit="1" customWidth="1"/>
    <col min="6151" max="6151" width="12.83203125" style="5" customWidth="1"/>
    <col min="6152" max="6152" width="16" style="5" customWidth="1"/>
    <col min="6153" max="6153" width="11.5" style="5" bestFit="1" customWidth="1"/>
    <col min="6154" max="6154" width="14.83203125" style="5" bestFit="1" customWidth="1"/>
    <col min="6155" max="6155" width="13.83203125" style="5" bestFit="1" customWidth="1"/>
    <col min="6156" max="6156" width="13.83203125" style="5" customWidth="1"/>
    <col min="6157" max="6157" width="13.83203125" style="5" bestFit="1" customWidth="1"/>
    <col min="6158" max="6158" width="16" style="5" customWidth="1"/>
    <col min="6159" max="6159" width="13" style="5" customWidth="1"/>
    <col min="6160" max="6160" width="13.5" style="5" bestFit="1" customWidth="1"/>
    <col min="6161" max="6161" width="10.6640625" style="5" bestFit="1" customWidth="1"/>
    <col min="6162" max="6162" width="12" style="5" bestFit="1" customWidth="1"/>
    <col min="6163" max="6163" width="14.6640625" style="5" bestFit="1" customWidth="1"/>
    <col min="6164" max="6164" width="15.33203125" style="5" customWidth="1"/>
    <col min="6165" max="6165" width="12.33203125" style="5" customWidth="1"/>
    <col min="6166" max="6166" width="8" style="5" bestFit="1" customWidth="1"/>
    <col min="6167" max="6168" width="13" style="5" bestFit="1" customWidth="1"/>
    <col min="6169" max="6169" width="8.83203125" style="5" bestFit="1" customWidth="1"/>
    <col min="6170" max="6170" width="16" style="5" customWidth="1"/>
    <col min="6171" max="6171" width="11.33203125" style="5" customWidth="1"/>
    <col min="6172" max="6172" width="13" style="5" bestFit="1" customWidth="1"/>
    <col min="6173" max="6173" width="14.5" style="5" customWidth="1"/>
    <col min="6174" max="6174" width="13" style="5" bestFit="1" customWidth="1"/>
    <col min="6175" max="6175" width="16" style="5" customWidth="1"/>
    <col min="6176" max="6176" width="11" style="5" bestFit="1" customWidth="1"/>
    <col min="6177" max="6177" width="12.1640625" style="5" bestFit="1" customWidth="1"/>
    <col min="6178" max="6178" width="13.6640625" style="5" bestFit="1" customWidth="1"/>
    <col min="6179" max="6368" width="10.6640625" style="5"/>
    <col min="6369" max="6369" width="3.1640625" style="5" bestFit="1" customWidth="1"/>
    <col min="6370" max="6370" width="17" style="5" bestFit="1" customWidth="1"/>
    <col min="6371" max="6371" width="17.6640625" style="5" customWidth="1"/>
    <col min="6372" max="6372" width="9.83203125" style="5" customWidth="1"/>
    <col min="6373" max="6373" width="10.83203125" style="5" customWidth="1"/>
    <col min="6374" max="6374" width="32.5" style="5" bestFit="1" customWidth="1"/>
    <col min="6375" max="6384" width="16" style="5" customWidth="1"/>
    <col min="6385" max="6385" width="14.1640625" style="5" bestFit="1" customWidth="1"/>
    <col min="6386" max="6386" width="13.5" style="5" bestFit="1" customWidth="1"/>
    <col min="6387" max="6387" width="15.5" style="5" bestFit="1" customWidth="1"/>
    <col min="6388" max="6388" width="13.5" style="5" bestFit="1" customWidth="1"/>
    <col min="6389" max="6389" width="14.6640625" style="5" customWidth="1"/>
    <col min="6390" max="6399" width="16" style="5" customWidth="1"/>
    <col min="6400" max="6400" width="13.83203125" style="5" customWidth="1"/>
    <col min="6401" max="6401" width="13.5" style="5" customWidth="1"/>
    <col min="6402" max="6402" width="12.6640625" style="5" customWidth="1"/>
    <col min="6403" max="6403" width="15.6640625" style="5" bestFit="1" customWidth="1"/>
    <col min="6404" max="6404" width="14.1640625" style="5" customWidth="1"/>
    <col min="6405" max="6405" width="15.83203125" style="5" bestFit="1" customWidth="1"/>
    <col min="6406" max="6406" width="13.83203125" style="5" bestFit="1" customWidth="1"/>
    <col min="6407" max="6407" width="12.83203125" style="5" customWidth="1"/>
    <col min="6408" max="6408" width="16" style="5" customWidth="1"/>
    <col min="6409" max="6409" width="11.5" style="5" bestFit="1" customWidth="1"/>
    <col min="6410" max="6410" width="14.83203125" style="5" bestFit="1" customWidth="1"/>
    <col min="6411" max="6411" width="13.83203125" style="5" bestFit="1" customWidth="1"/>
    <col min="6412" max="6412" width="13.83203125" style="5" customWidth="1"/>
    <col min="6413" max="6413" width="13.83203125" style="5" bestFit="1" customWidth="1"/>
    <col min="6414" max="6414" width="16" style="5" customWidth="1"/>
    <col min="6415" max="6415" width="13" style="5" customWidth="1"/>
    <col min="6416" max="6416" width="13.5" style="5" bestFit="1" customWidth="1"/>
    <col min="6417" max="6417" width="10.6640625" style="5" bestFit="1" customWidth="1"/>
    <col min="6418" max="6418" width="12" style="5" bestFit="1" customWidth="1"/>
    <col min="6419" max="6419" width="14.6640625" style="5" bestFit="1" customWidth="1"/>
    <col min="6420" max="6420" width="15.33203125" style="5" customWidth="1"/>
    <col min="6421" max="6421" width="12.33203125" style="5" customWidth="1"/>
    <col min="6422" max="6422" width="8" style="5" bestFit="1" customWidth="1"/>
    <col min="6423" max="6424" width="13" style="5" bestFit="1" customWidth="1"/>
    <col min="6425" max="6425" width="8.83203125" style="5" bestFit="1" customWidth="1"/>
    <col min="6426" max="6426" width="16" style="5" customWidth="1"/>
    <col min="6427" max="6427" width="11.33203125" style="5" customWidth="1"/>
    <col min="6428" max="6428" width="13" style="5" bestFit="1" customWidth="1"/>
    <col min="6429" max="6429" width="14.5" style="5" customWidth="1"/>
    <col min="6430" max="6430" width="13" style="5" bestFit="1" customWidth="1"/>
    <col min="6431" max="6431" width="16" style="5" customWidth="1"/>
    <col min="6432" max="6432" width="11" style="5" bestFit="1" customWidth="1"/>
    <col min="6433" max="6433" width="12.1640625" style="5" bestFit="1" customWidth="1"/>
    <col min="6434" max="6434" width="13.6640625" style="5" bestFit="1" customWidth="1"/>
    <col min="6435" max="6624" width="10.6640625" style="5"/>
    <col min="6625" max="6625" width="3.1640625" style="5" bestFit="1" customWidth="1"/>
    <col min="6626" max="6626" width="17" style="5" bestFit="1" customWidth="1"/>
    <col min="6627" max="6627" width="17.6640625" style="5" customWidth="1"/>
    <col min="6628" max="6628" width="9.83203125" style="5" customWidth="1"/>
    <col min="6629" max="6629" width="10.83203125" style="5" customWidth="1"/>
    <col min="6630" max="6630" width="32.5" style="5" bestFit="1" customWidth="1"/>
    <col min="6631" max="6640" width="16" style="5" customWidth="1"/>
    <col min="6641" max="6641" width="14.1640625" style="5" bestFit="1" customWidth="1"/>
    <col min="6642" max="6642" width="13.5" style="5" bestFit="1" customWidth="1"/>
    <col min="6643" max="6643" width="15.5" style="5" bestFit="1" customWidth="1"/>
    <col min="6644" max="6644" width="13.5" style="5" bestFit="1" customWidth="1"/>
    <col min="6645" max="6645" width="14.6640625" style="5" customWidth="1"/>
    <col min="6646" max="6655" width="16" style="5" customWidth="1"/>
    <col min="6656" max="6656" width="13.83203125" style="5" customWidth="1"/>
    <col min="6657" max="6657" width="13.5" style="5" customWidth="1"/>
    <col min="6658" max="6658" width="12.6640625" style="5" customWidth="1"/>
    <col min="6659" max="6659" width="15.6640625" style="5" bestFit="1" customWidth="1"/>
    <col min="6660" max="6660" width="14.1640625" style="5" customWidth="1"/>
    <col min="6661" max="6661" width="15.83203125" style="5" bestFit="1" customWidth="1"/>
    <col min="6662" max="6662" width="13.83203125" style="5" bestFit="1" customWidth="1"/>
    <col min="6663" max="6663" width="12.83203125" style="5" customWidth="1"/>
    <col min="6664" max="6664" width="16" style="5" customWidth="1"/>
    <col min="6665" max="6665" width="11.5" style="5" bestFit="1" customWidth="1"/>
    <col min="6666" max="6666" width="14.83203125" style="5" bestFit="1" customWidth="1"/>
    <col min="6667" max="6667" width="13.83203125" style="5" bestFit="1" customWidth="1"/>
    <col min="6668" max="6668" width="13.83203125" style="5" customWidth="1"/>
    <col min="6669" max="6669" width="13.83203125" style="5" bestFit="1" customWidth="1"/>
    <col min="6670" max="6670" width="16" style="5" customWidth="1"/>
    <col min="6671" max="6671" width="13" style="5" customWidth="1"/>
    <col min="6672" max="6672" width="13.5" style="5" bestFit="1" customWidth="1"/>
    <col min="6673" max="6673" width="10.6640625" style="5" bestFit="1" customWidth="1"/>
    <col min="6674" max="6674" width="12" style="5" bestFit="1" customWidth="1"/>
    <col min="6675" max="6675" width="14.6640625" style="5" bestFit="1" customWidth="1"/>
    <col min="6676" max="6676" width="15.33203125" style="5" customWidth="1"/>
    <col min="6677" max="6677" width="12.33203125" style="5" customWidth="1"/>
    <col min="6678" max="6678" width="8" style="5" bestFit="1" customWidth="1"/>
    <col min="6679" max="6680" width="13" style="5" bestFit="1" customWidth="1"/>
    <col min="6681" max="6681" width="8.83203125" style="5" bestFit="1" customWidth="1"/>
    <col min="6682" max="6682" width="16" style="5" customWidth="1"/>
    <col min="6683" max="6683" width="11.33203125" style="5" customWidth="1"/>
    <col min="6684" max="6684" width="13" style="5" bestFit="1" customWidth="1"/>
    <col min="6685" max="6685" width="14.5" style="5" customWidth="1"/>
    <col min="6686" max="6686" width="13" style="5" bestFit="1" customWidth="1"/>
    <col min="6687" max="6687" width="16" style="5" customWidth="1"/>
    <col min="6688" max="6688" width="11" style="5" bestFit="1" customWidth="1"/>
    <col min="6689" max="6689" width="12.1640625" style="5" bestFit="1" customWidth="1"/>
    <col min="6690" max="6690" width="13.6640625" style="5" bestFit="1" customWidth="1"/>
    <col min="6691" max="6880" width="10.6640625" style="5"/>
    <col min="6881" max="6881" width="3.1640625" style="5" bestFit="1" customWidth="1"/>
    <col min="6882" max="6882" width="17" style="5" bestFit="1" customWidth="1"/>
    <col min="6883" max="6883" width="17.6640625" style="5" customWidth="1"/>
    <col min="6884" max="6884" width="9.83203125" style="5" customWidth="1"/>
    <col min="6885" max="6885" width="10.83203125" style="5" customWidth="1"/>
    <col min="6886" max="6886" width="32.5" style="5" bestFit="1" customWidth="1"/>
    <col min="6887" max="6896" width="16" style="5" customWidth="1"/>
    <col min="6897" max="6897" width="14.1640625" style="5" bestFit="1" customWidth="1"/>
    <col min="6898" max="6898" width="13.5" style="5" bestFit="1" customWidth="1"/>
    <col min="6899" max="6899" width="15.5" style="5" bestFit="1" customWidth="1"/>
    <col min="6900" max="6900" width="13.5" style="5" bestFit="1" customWidth="1"/>
    <col min="6901" max="6901" width="14.6640625" style="5" customWidth="1"/>
    <col min="6902" max="6911" width="16" style="5" customWidth="1"/>
    <col min="6912" max="6912" width="13.83203125" style="5" customWidth="1"/>
    <col min="6913" max="6913" width="13.5" style="5" customWidth="1"/>
    <col min="6914" max="6914" width="12.6640625" style="5" customWidth="1"/>
    <col min="6915" max="6915" width="15.6640625" style="5" bestFit="1" customWidth="1"/>
    <col min="6916" max="6916" width="14.1640625" style="5" customWidth="1"/>
    <col min="6917" max="6917" width="15.83203125" style="5" bestFit="1" customWidth="1"/>
    <col min="6918" max="6918" width="13.83203125" style="5" bestFit="1" customWidth="1"/>
    <col min="6919" max="6919" width="12.83203125" style="5" customWidth="1"/>
    <col min="6920" max="6920" width="16" style="5" customWidth="1"/>
    <col min="6921" max="6921" width="11.5" style="5" bestFit="1" customWidth="1"/>
    <col min="6922" max="6922" width="14.83203125" style="5" bestFit="1" customWidth="1"/>
    <col min="6923" max="6923" width="13.83203125" style="5" bestFit="1" customWidth="1"/>
    <col min="6924" max="6924" width="13.83203125" style="5" customWidth="1"/>
    <col min="6925" max="6925" width="13.83203125" style="5" bestFit="1" customWidth="1"/>
    <col min="6926" max="6926" width="16" style="5" customWidth="1"/>
    <col min="6927" max="6927" width="13" style="5" customWidth="1"/>
    <col min="6928" max="6928" width="13.5" style="5" bestFit="1" customWidth="1"/>
    <col min="6929" max="6929" width="10.6640625" style="5" bestFit="1" customWidth="1"/>
    <col min="6930" max="6930" width="12" style="5" bestFit="1" customWidth="1"/>
    <col min="6931" max="6931" width="14.6640625" style="5" bestFit="1" customWidth="1"/>
    <col min="6932" max="6932" width="15.33203125" style="5" customWidth="1"/>
    <col min="6933" max="6933" width="12.33203125" style="5" customWidth="1"/>
    <col min="6934" max="6934" width="8" style="5" bestFit="1" customWidth="1"/>
    <col min="6935" max="6936" width="13" style="5" bestFit="1" customWidth="1"/>
    <col min="6937" max="6937" width="8.83203125" style="5" bestFit="1" customWidth="1"/>
    <col min="6938" max="6938" width="16" style="5" customWidth="1"/>
    <col min="6939" max="6939" width="11.33203125" style="5" customWidth="1"/>
    <col min="6940" max="6940" width="13" style="5" bestFit="1" customWidth="1"/>
    <col min="6941" max="6941" width="14.5" style="5" customWidth="1"/>
    <col min="6942" max="6942" width="13" style="5" bestFit="1" customWidth="1"/>
    <col min="6943" max="6943" width="16" style="5" customWidth="1"/>
    <col min="6944" max="6944" width="11" style="5" bestFit="1" customWidth="1"/>
    <col min="6945" max="6945" width="12.1640625" style="5" bestFit="1" customWidth="1"/>
    <col min="6946" max="6946" width="13.6640625" style="5" bestFit="1" customWidth="1"/>
    <col min="6947" max="7136" width="10.6640625" style="5"/>
    <col min="7137" max="7137" width="3.1640625" style="5" bestFit="1" customWidth="1"/>
    <col min="7138" max="7138" width="17" style="5" bestFit="1" customWidth="1"/>
    <col min="7139" max="7139" width="17.6640625" style="5" customWidth="1"/>
    <col min="7140" max="7140" width="9.83203125" style="5" customWidth="1"/>
    <col min="7141" max="7141" width="10.83203125" style="5" customWidth="1"/>
    <col min="7142" max="7142" width="32.5" style="5" bestFit="1" customWidth="1"/>
    <col min="7143" max="7152" width="16" style="5" customWidth="1"/>
    <col min="7153" max="7153" width="14.1640625" style="5" bestFit="1" customWidth="1"/>
    <col min="7154" max="7154" width="13.5" style="5" bestFit="1" customWidth="1"/>
    <col min="7155" max="7155" width="15.5" style="5" bestFit="1" customWidth="1"/>
    <col min="7156" max="7156" width="13.5" style="5" bestFit="1" customWidth="1"/>
    <col min="7157" max="7157" width="14.6640625" style="5" customWidth="1"/>
    <col min="7158" max="7167" width="16" style="5" customWidth="1"/>
    <col min="7168" max="7168" width="13.83203125" style="5" customWidth="1"/>
    <col min="7169" max="7169" width="13.5" style="5" customWidth="1"/>
    <col min="7170" max="7170" width="12.6640625" style="5" customWidth="1"/>
    <col min="7171" max="7171" width="15.6640625" style="5" bestFit="1" customWidth="1"/>
    <col min="7172" max="7172" width="14.1640625" style="5" customWidth="1"/>
    <col min="7173" max="7173" width="15.83203125" style="5" bestFit="1" customWidth="1"/>
    <col min="7174" max="7174" width="13.83203125" style="5" bestFit="1" customWidth="1"/>
    <col min="7175" max="7175" width="12.83203125" style="5" customWidth="1"/>
    <col min="7176" max="7176" width="16" style="5" customWidth="1"/>
    <col min="7177" max="7177" width="11.5" style="5" bestFit="1" customWidth="1"/>
    <col min="7178" max="7178" width="14.83203125" style="5" bestFit="1" customWidth="1"/>
    <col min="7179" max="7179" width="13.83203125" style="5" bestFit="1" customWidth="1"/>
    <col min="7180" max="7180" width="13.83203125" style="5" customWidth="1"/>
    <col min="7181" max="7181" width="13.83203125" style="5" bestFit="1" customWidth="1"/>
    <col min="7182" max="7182" width="16" style="5" customWidth="1"/>
    <col min="7183" max="7183" width="13" style="5" customWidth="1"/>
    <col min="7184" max="7184" width="13.5" style="5" bestFit="1" customWidth="1"/>
    <col min="7185" max="7185" width="10.6640625" style="5" bestFit="1" customWidth="1"/>
    <col min="7186" max="7186" width="12" style="5" bestFit="1" customWidth="1"/>
    <col min="7187" max="7187" width="14.6640625" style="5" bestFit="1" customWidth="1"/>
    <col min="7188" max="7188" width="15.33203125" style="5" customWidth="1"/>
    <col min="7189" max="7189" width="12.33203125" style="5" customWidth="1"/>
    <col min="7190" max="7190" width="8" style="5" bestFit="1" customWidth="1"/>
    <col min="7191" max="7192" width="13" style="5" bestFit="1" customWidth="1"/>
    <col min="7193" max="7193" width="8.83203125" style="5" bestFit="1" customWidth="1"/>
    <col min="7194" max="7194" width="16" style="5" customWidth="1"/>
    <col min="7195" max="7195" width="11.33203125" style="5" customWidth="1"/>
    <col min="7196" max="7196" width="13" style="5" bestFit="1" customWidth="1"/>
    <col min="7197" max="7197" width="14.5" style="5" customWidth="1"/>
    <col min="7198" max="7198" width="13" style="5" bestFit="1" customWidth="1"/>
    <col min="7199" max="7199" width="16" style="5" customWidth="1"/>
    <col min="7200" max="7200" width="11" style="5" bestFit="1" customWidth="1"/>
    <col min="7201" max="7201" width="12.1640625" style="5" bestFit="1" customWidth="1"/>
    <col min="7202" max="7202" width="13.6640625" style="5" bestFit="1" customWidth="1"/>
    <col min="7203" max="7392" width="10.6640625" style="5"/>
    <col min="7393" max="7393" width="3.1640625" style="5" bestFit="1" customWidth="1"/>
    <col min="7394" max="7394" width="17" style="5" bestFit="1" customWidth="1"/>
    <col min="7395" max="7395" width="17.6640625" style="5" customWidth="1"/>
    <col min="7396" max="7396" width="9.83203125" style="5" customWidth="1"/>
    <col min="7397" max="7397" width="10.83203125" style="5" customWidth="1"/>
    <col min="7398" max="7398" width="32.5" style="5" bestFit="1" customWidth="1"/>
    <col min="7399" max="7408" width="16" style="5" customWidth="1"/>
    <col min="7409" max="7409" width="14.1640625" style="5" bestFit="1" customWidth="1"/>
    <col min="7410" max="7410" width="13.5" style="5" bestFit="1" customWidth="1"/>
    <col min="7411" max="7411" width="15.5" style="5" bestFit="1" customWidth="1"/>
    <col min="7412" max="7412" width="13.5" style="5" bestFit="1" customWidth="1"/>
    <col min="7413" max="7413" width="14.6640625" style="5" customWidth="1"/>
    <col min="7414" max="7423" width="16" style="5" customWidth="1"/>
    <col min="7424" max="7424" width="13.83203125" style="5" customWidth="1"/>
    <col min="7425" max="7425" width="13.5" style="5" customWidth="1"/>
    <col min="7426" max="7426" width="12.6640625" style="5" customWidth="1"/>
    <col min="7427" max="7427" width="15.6640625" style="5" bestFit="1" customWidth="1"/>
    <col min="7428" max="7428" width="14.1640625" style="5" customWidth="1"/>
    <col min="7429" max="7429" width="15.83203125" style="5" bestFit="1" customWidth="1"/>
    <col min="7430" max="7430" width="13.83203125" style="5" bestFit="1" customWidth="1"/>
    <col min="7431" max="7431" width="12.83203125" style="5" customWidth="1"/>
    <col min="7432" max="7432" width="16" style="5" customWidth="1"/>
    <col min="7433" max="7433" width="11.5" style="5" bestFit="1" customWidth="1"/>
    <col min="7434" max="7434" width="14.83203125" style="5" bestFit="1" customWidth="1"/>
    <col min="7435" max="7435" width="13.83203125" style="5" bestFit="1" customWidth="1"/>
    <col min="7436" max="7436" width="13.83203125" style="5" customWidth="1"/>
    <col min="7437" max="7437" width="13.83203125" style="5" bestFit="1" customWidth="1"/>
    <col min="7438" max="7438" width="16" style="5" customWidth="1"/>
    <col min="7439" max="7439" width="13" style="5" customWidth="1"/>
    <col min="7440" max="7440" width="13.5" style="5" bestFit="1" customWidth="1"/>
    <col min="7441" max="7441" width="10.6640625" style="5" bestFit="1" customWidth="1"/>
    <col min="7442" max="7442" width="12" style="5" bestFit="1" customWidth="1"/>
    <col min="7443" max="7443" width="14.6640625" style="5" bestFit="1" customWidth="1"/>
    <col min="7444" max="7444" width="15.33203125" style="5" customWidth="1"/>
    <col min="7445" max="7445" width="12.33203125" style="5" customWidth="1"/>
    <col min="7446" max="7446" width="8" style="5" bestFit="1" customWidth="1"/>
    <col min="7447" max="7448" width="13" style="5" bestFit="1" customWidth="1"/>
    <col min="7449" max="7449" width="8.83203125" style="5" bestFit="1" customWidth="1"/>
    <col min="7450" max="7450" width="16" style="5" customWidth="1"/>
    <col min="7451" max="7451" width="11.33203125" style="5" customWidth="1"/>
    <col min="7452" max="7452" width="13" style="5" bestFit="1" customWidth="1"/>
    <col min="7453" max="7453" width="14.5" style="5" customWidth="1"/>
    <col min="7454" max="7454" width="13" style="5" bestFit="1" customWidth="1"/>
    <col min="7455" max="7455" width="16" style="5" customWidth="1"/>
    <col min="7456" max="7456" width="11" style="5" bestFit="1" customWidth="1"/>
    <col min="7457" max="7457" width="12.1640625" style="5" bestFit="1" customWidth="1"/>
    <col min="7458" max="7458" width="13.6640625" style="5" bestFit="1" customWidth="1"/>
    <col min="7459" max="7648" width="10.6640625" style="5"/>
    <col min="7649" max="7649" width="3.1640625" style="5" bestFit="1" customWidth="1"/>
    <col min="7650" max="7650" width="17" style="5" bestFit="1" customWidth="1"/>
    <col min="7651" max="7651" width="17.6640625" style="5" customWidth="1"/>
    <col min="7652" max="7652" width="9.83203125" style="5" customWidth="1"/>
    <col min="7653" max="7653" width="10.83203125" style="5" customWidth="1"/>
    <col min="7654" max="7654" width="32.5" style="5" bestFit="1" customWidth="1"/>
    <col min="7655" max="7664" width="16" style="5" customWidth="1"/>
    <col min="7665" max="7665" width="14.1640625" style="5" bestFit="1" customWidth="1"/>
    <col min="7666" max="7666" width="13.5" style="5" bestFit="1" customWidth="1"/>
    <col min="7667" max="7667" width="15.5" style="5" bestFit="1" customWidth="1"/>
    <col min="7668" max="7668" width="13.5" style="5" bestFit="1" customWidth="1"/>
    <col min="7669" max="7669" width="14.6640625" style="5" customWidth="1"/>
    <col min="7670" max="7679" width="16" style="5" customWidth="1"/>
    <col min="7680" max="7680" width="13.83203125" style="5" customWidth="1"/>
    <col min="7681" max="7681" width="13.5" style="5" customWidth="1"/>
    <col min="7682" max="7682" width="12.6640625" style="5" customWidth="1"/>
    <col min="7683" max="7683" width="15.6640625" style="5" bestFit="1" customWidth="1"/>
    <col min="7684" max="7684" width="14.1640625" style="5" customWidth="1"/>
    <col min="7685" max="7685" width="15.83203125" style="5" bestFit="1" customWidth="1"/>
    <col min="7686" max="7686" width="13.83203125" style="5" bestFit="1" customWidth="1"/>
    <col min="7687" max="7687" width="12.83203125" style="5" customWidth="1"/>
    <col min="7688" max="7688" width="16" style="5" customWidth="1"/>
    <col min="7689" max="7689" width="11.5" style="5" bestFit="1" customWidth="1"/>
    <col min="7690" max="7690" width="14.83203125" style="5" bestFit="1" customWidth="1"/>
    <col min="7691" max="7691" width="13.83203125" style="5" bestFit="1" customWidth="1"/>
    <col min="7692" max="7692" width="13.83203125" style="5" customWidth="1"/>
    <col min="7693" max="7693" width="13.83203125" style="5" bestFit="1" customWidth="1"/>
    <col min="7694" max="7694" width="16" style="5" customWidth="1"/>
    <col min="7695" max="7695" width="13" style="5" customWidth="1"/>
    <col min="7696" max="7696" width="13.5" style="5" bestFit="1" customWidth="1"/>
    <col min="7697" max="7697" width="10.6640625" style="5" bestFit="1" customWidth="1"/>
    <col min="7698" max="7698" width="12" style="5" bestFit="1" customWidth="1"/>
    <col min="7699" max="7699" width="14.6640625" style="5" bestFit="1" customWidth="1"/>
    <col min="7700" max="7700" width="15.33203125" style="5" customWidth="1"/>
    <col min="7701" max="7701" width="12.33203125" style="5" customWidth="1"/>
    <col min="7702" max="7702" width="8" style="5" bestFit="1" customWidth="1"/>
    <col min="7703" max="7704" width="13" style="5" bestFit="1" customWidth="1"/>
    <col min="7705" max="7705" width="8.83203125" style="5" bestFit="1" customWidth="1"/>
    <col min="7706" max="7706" width="16" style="5" customWidth="1"/>
    <col min="7707" max="7707" width="11.33203125" style="5" customWidth="1"/>
    <col min="7708" max="7708" width="13" style="5" bestFit="1" customWidth="1"/>
    <col min="7709" max="7709" width="14.5" style="5" customWidth="1"/>
    <col min="7710" max="7710" width="13" style="5" bestFit="1" customWidth="1"/>
    <col min="7711" max="7711" width="16" style="5" customWidth="1"/>
    <col min="7712" max="7712" width="11" style="5" bestFit="1" customWidth="1"/>
    <col min="7713" max="7713" width="12.1640625" style="5" bestFit="1" customWidth="1"/>
    <col min="7714" max="7714" width="13.6640625" style="5" bestFit="1" customWidth="1"/>
    <col min="7715" max="7904" width="10.6640625" style="5"/>
    <col min="7905" max="7905" width="3.1640625" style="5" bestFit="1" customWidth="1"/>
    <col min="7906" max="7906" width="17" style="5" bestFit="1" customWidth="1"/>
    <col min="7907" max="7907" width="17.6640625" style="5" customWidth="1"/>
    <col min="7908" max="7908" width="9.83203125" style="5" customWidth="1"/>
    <col min="7909" max="7909" width="10.83203125" style="5" customWidth="1"/>
    <col min="7910" max="7910" width="32.5" style="5" bestFit="1" customWidth="1"/>
    <col min="7911" max="7920" width="16" style="5" customWidth="1"/>
    <col min="7921" max="7921" width="14.1640625" style="5" bestFit="1" customWidth="1"/>
    <col min="7922" max="7922" width="13.5" style="5" bestFit="1" customWidth="1"/>
    <col min="7923" max="7923" width="15.5" style="5" bestFit="1" customWidth="1"/>
    <col min="7924" max="7924" width="13.5" style="5" bestFit="1" customWidth="1"/>
    <col min="7925" max="7925" width="14.6640625" style="5" customWidth="1"/>
    <col min="7926" max="7935" width="16" style="5" customWidth="1"/>
    <col min="7936" max="7936" width="13.83203125" style="5" customWidth="1"/>
    <col min="7937" max="7937" width="13.5" style="5" customWidth="1"/>
    <col min="7938" max="7938" width="12.6640625" style="5" customWidth="1"/>
    <col min="7939" max="7939" width="15.6640625" style="5" bestFit="1" customWidth="1"/>
    <col min="7940" max="7940" width="14.1640625" style="5" customWidth="1"/>
    <col min="7941" max="7941" width="15.83203125" style="5" bestFit="1" customWidth="1"/>
    <col min="7942" max="7942" width="13.83203125" style="5" bestFit="1" customWidth="1"/>
    <col min="7943" max="7943" width="12.83203125" style="5" customWidth="1"/>
    <col min="7944" max="7944" width="16" style="5" customWidth="1"/>
    <col min="7945" max="7945" width="11.5" style="5" bestFit="1" customWidth="1"/>
    <col min="7946" max="7946" width="14.83203125" style="5" bestFit="1" customWidth="1"/>
    <col min="7947" max="7947" width="13.83203125" style="5" bestFit="1" customWidth="1"/>
    <col min="7948" max="7948" width="13.83203125" style="5" customWidth="1"/>
    <col min="7949" max="7949" width="13.83203125" style="5" bestFit="1" customWidth="1"/>
    <col min="7950" max="7950" width="16" style="5" customWidth="1"/>
    <col min="7951" max="7951" width="13" style="5" customWidth="1"/>
    <col min="7952" max="7952" width="13.5" style="5" bestFit="1" customWidth="1"/>
    <col min="7953" max="7953" width="10.6640625" style="5" bestFit="1" customWidth="1"/>
    <col min="7954" max="7954" width="12" style="5" bestFit="1" customWidth="1"/>
    <col min="7955" max="7955" width="14.6640625" style="5" bestFit="1" customWidth="1"/>
    <col min="7956" max="7956" width="15.33203125" style="5" customWidth="1"/>
    <col min="7957" max="7957" width="12.33203125" style="5" customWidth="1"/>
    <col min="7958" max="7958" width="8" style="5" bestFit="1" customWidth="1"/>
    <col min="7959" max="7960" width="13" style="5" bestFit="1" customWidth="1"/>
    <col min="7961" max="7961" width="8.83203125" style="5" bestFit="1" customWidth="1"/>
    <col min="7962" max="7962" width="16" style="5" customWidth="1"/>
    <col min="7963" max="7963" width="11.33203125" style="5" customWidth="1"/>
    <col min="7964" max="7964" width="13" style="5" bestFit="1" customWidth="1"/>
    <col min="7965" max="7965" width="14.5" style="5" customWidth="1"/>
    <col min="7966" max="7966" width="13" style="5" bestFit="1" customWidth="1"/>
    <col min="7967" max="7967" width="16" style="5" customWidth="1"/>
    <col min="7968" max="7968" width="11" style="5" bestFit="1" customWidth="1"/>
    <col min="7969" max="7969" width="12.1640625" style="5" bestFit="1" customWidth="1"/>
    <col min="7970" max="7970" width="13.6640625" style="5" bestFit="1" customWidth="1"/>
    <col min="7971" max="8160" width="10.6640625" style="5"/>
    <col min="8161" max="8161" width="3.1640625" style="5" bestFit="1" customWidth="1"/>
    <col min="8162" max="8162" width="17" style="5" bestFit="1" customWidth="1"/>
    <col min="8163" max="8163" width="17.6640625" style="5" customWidth="1"/>
    <col min="8164" max="8164" width="9.83203125" style="5" customWidth="1"/>
    <col min="8165" max="8165" width="10.83203125" style="5" customWidth="1"/>
    <col min="8166" max="8166" width="32.5" style="5" bestFit="1" customWidth="1"/>
    <col min="8167" max="8176" width="16" style="5" customWidth="1"/>
    <col min="8177" max="8177" width="14.1640625" style="5" bestFit="1" customWidth="1"/>
    <col min="8178" max="8178" width="13.5" style="5" bestFit="1" customWidth="1"/>
    <col min="8179" max="8179" width="15.5" style="5" bestFit="1" customWidth="1"/>
    <col min="8180" max="8180" width="13.5" style="5" bestFit="1" customWidth="1"/>
    <col min="8181" max="8181" width="14.6640625" style="5" customWidth="1"/>
    <col min="8182" max="8191" width="16" style="5" customWidth="1"/>
    <col min="8192" max="8192" width="13.83203125" style="5" customWidth="1"/>
    <col min="8193" max="8193" width="13.5" style="5" customWidth="1"/>
    <col min="8194" max="8194" width="12.6640625" style="5" customWidth="1"/>
    <col min="8195" max="8195" width="15.6640625" style="5" bestFit="1" customWidth="1"/>
    <col min="8196" max="8196" width="14.1640625" style="5" customWidth="1"/>
    <col min="8197" max="8197" width="15.83203125" style="5" bestFit="1" customWidth="1"/>
    <col min="8198" max="8198" width="13.83203125" style="5" bestFit="1" customWidth="1"/>
    <col min="8199" max="8199" width="12.83203125" style="5" customWidth="1"/>
    <col min="8200" max="8200" width="16" style="5" customWidth="1"/>
    <col min="8201" max="8201" width="11.5" style="5" bestFit="1" customWidth="1"/>
    <col min="8202" max="8202" width="14.83203125" style="5" bestFit="1" customWidth="1"/>
    <col min="8203" max="8203" width="13.83203125" style="5" bestFit="1" customWidth="1"/>
    <col min="8204" max="8204" width="13.83203125" style="5" customWidth="1"/>
    <col min="8205" max="8205" width="13.83203125" style="5" bestFit="1" customWidth="1"/>
    <col min="8206" max="8206" width="16" style="5" customWidth="1"/>
    <col min="8207" max="8207" width="13" style="5" customWidth="1"/>
    <col min="8208" max="8208" width="13.5" style="5" bestFit="1" customWidth="1"/>
    <col min="8209" max="8209" width="10.6640625" style="5" bestFit="1" customWidth="1"/>
    <col min="8210" max="8210" width="12" style="5" bestFit="1" customWidth="1"/>
    <col min="8211" max="8211" width="14.6640625" style="5" bestFit="1" customWidth="1"/>
    <col min="8212" max="8212" width="15.33203125" style="5" customWidth="1"/>
    <col min="8213" max="8213" width="12.33203125" style="5" customWidth="1"/>
    <col min="8214" max="8214" width="8" style="5" bestFit="1" customWidth="1"/>
    <col min="8215" max="8216" width="13" style="5" bestFit="1" customWidth="1"/>
    <col min="8217" max="8217" width="8.83203125" style="5" bestFit="1" customWidth="1"/>
    <col min="8218" max="8218" width="16" style="5" customWidth="1"/>
    <col min="8219" max="8219" width="11.33203125" style="5" customWidth="1"/>
    <col min="8220" max="8220" width="13" style="5" bestFit="1" customWidth="1"/>
    <col min="8221" max="8221" width="14.5" style="5" customWidth="1"/>
    <col min="8222" max="8222" width="13" style="5" bestFit="1" customWidth="1"/>
    <col min="8223" max="8223" width="16" style="5" customWidth="1"/>
    <col min="8224" max="8224" width="11" style="5" bestFit="1" customWidth="1"/>
    <col min="8225" max="8225" width="12.1640625" style="5" bestFit="1" customWidth="1"/>
    <col min="8226" max="8226" width="13.6640625" style="5" bestFit="1" customWidth="1"/>
    <col min="8227" max="8416" width="10.6640625" style="5"/>
    <col min="8417" max="8417" width="3.1640625" style="5" bestFit="1" customWidth="1"/>
    <col min="8418" max="8418" width="17" style="5" bestFit="1" customWidth="1"/>
    <col min="8419" max="8419" width="17.6640625" style="5" customWidth="1"/>
    <col min="8420" max="8420" width="9.83203125" style="5" customWidth="1"/>
    <col min="8421" max="8421" width="10.83203125" style="5" customWidth="1"/>
    <col min="8422" max="8422" width="32.5" style="5" bestFit="1" customWidth="1"/>
    <col min="8423" max="8432" width="16" style="5" customWidth="1"/>
    <col min="8433" max="8433" width="14.1640625" style="5" bestFit="1" customWidth="1"/>
    <col min="8434" max="8434" width="13.5" style="5" bestFit="1" customWidth="1"/>
    <col min="8435" max="8435" width="15.5" style="5" bestFit="1" customWidth="1"/>
    <col min="8436" max="8436" width="13.5" style="5" bestFit="1" customWidth="1"/>
    <col min="8437" max="8437" width="14.6640625" style="5" customWidth="1"/>
    <col min="8438" max="8447" width="16" style="5" customWidth="1"/>
    <col min="8448" max="8448" width="13.83203125" style="5" customWidth="1"/>
    <col min="8449" max="8449" width="13.5" style="5" customWidth="1"/>
    <col min="8450" max="8450" width="12.6640625" style="5" customWidth="1"/>
    <col min="8451" max="8451" width="15.6640625" style="5" bestFit="1" customWidth="1"/>
    <col min="8452" max="8452" width="14.1640625" style="5" customWidth="1"/>
    <col min="8453" max="8453" width="15.83203125" style="5" bestFit="1" customWidth="1"/>
    <col min="8454" max="8454" width="13.83203125" style="5" bestFit="1" customWidth="1"/>
    <col min="8455" max="8455" width="12.83203125" style="5" customWidth="1"/>
    <col min="8456" max="8456" width="16" style="5" customWidth="1"/>
    <col min="8457" max="8457" width="11.5" style="5" bestFit="1" customWidth="1"/>
    <col min="8458" max="8458" width="14.83203125" style="5" bestFit="1" customWidth="1"/>
    <col min="8459" max="8459" width="13.83203125" style="5" bestFit="1" customWidth="1"/>
    <col min="8460" max="8460" width="13.83203125" style="5" customWidth="1"/>
    <col min="8461" max="8461" width="13.83203125" style="5" bestFit="1" customWidth="1"/>
    <col min="8462" max="8462" width="16" style="5" customWidth="1"/>
    <col min="8463" max="8463" width="13" style="5" customWidth="1"/>
    <col min="8464" max="8464" width="13.5" style="5" bestFit="1" customWidth="1"/>
    <col min="8465" max="8465" width="10.6640625" style="5" bestFit="1" customWidth="1"/>
    <col min="8466" max="8466" width="12" style="5" bestFit="1" customWidth="1"/>
    <col min="8467" max="8467" width="14.6640625" style="5" bestFit="1" customWidth="1"/>
    <col min="8468" max="8468" width="15.33203125" style="5" customWidth="1"/>
    <col min="8469" max="8469" width="12.33203125" style="5" customWidth="1"/>
    <col min="8470" max="8470" width="8" style="5" bestFit="1" customWidth="1"/>
    <col min="8471" max="8472" width="13" style="5" bestFit="1" customWidth="1"/>
    <col min="8473" max="8473" width="8.83203125" style="5" bestFit="1" customWidth="1"/>
    <col min="8474" max="8474" width="16" style="5" customWidth="1"/>
    <col min="8475" max="8475" width="11.33203125" style="5" customWidth="1"/>
    <col min="8476" max="8476" width="13" style="5" bestFit="1" customWidth="1"/>
    <col min="8477" max="8477" width="14.5" style="5" customWidth="1"/>
    <col min="8478" max="8478" width="13" style="5" bestFit="1" customWidth="1"/>
    <col min="8479" max="8479" width="16" style="5" customWidth="1"/>
    <col min="8480" max="8480" width="11" style="5" bestFit="1" customWidth="1"/>
    <col min="8481" max="8481" width="12.1640625" style="5" bestFit="1" customWidth="1"/>
    <col min="8482" max="8482" width="13.6640625" style="5" bestFit="1" customWidth="1"/>
    <col min="8483" max="8672" width="10.6640625" style="5"/>
    <col min="8673" max="8673" width="3.1640625" style="5" bestFit="1" customWidth="1"/>
    <col min="8674" max="8674" width="17" style="5" bestFit="1" customWidth="1"/>
    <col min="8675" max="8675" width="17.6640625" style="5" customWidth="1"/>
    <col min="8676" max="8676" width="9.83203125" style="5" customWidth="1"/>
    <col min="8677" max="8677" width="10.83203125" style="5" customWidth="1"/>
    <col min="8678" max="8678" width="32.5" style="5" bestFit="1" customWidth="1"/>
    <col min="8679" max="8688" width="16" style="5" customWidth="1"/>
    <col min="8689" max="8689" width="14.1640625" style="5" bestFit="1" customWidth="1"/>
    <col min="8690" max="8690" width="13.5" style="5" bestFit="1" customWidth="1"/>
    <col min="8691" max="8691" width="15.5" style="5" bestFit="1" customWidth="1"/>
    <col min="8692" max="8692" width="13.5" style="5" bestFit="1" customWidth="1"/>
    <col min="8693" max="8693" width="14.6640625" style="5" customWidth="1"/>
    <col min="8694" max="8703" width="16" style="5" customWidth="1"/>
    <col min="8704" max="8704" width="13.83203125" style="5" customWidth="1"/>
    <col min="8705" max="8705" width="13.5" style="5" customWidth="1"/>
    <col min="8706" max="8706" width="12.6640625" style="5" customWidth="1"/>
    <col min="8707" max="8707" width="15.6640625" style="5" bestFit="1" customWidth="1"/>
    <col min="8708" max="8708" width="14.1640625" style="5" customWidth="1"/>
    <col min="8709" max="8709" width="15.83203125" style="5" bestFit="1" customWidth="1"/>
    <col min="8710" max="8710" width="13.83203125" style="5" bestFit="1" customWidth="1"/>
    <col min="8711" max="8711" width="12.83203125" style="5" customWidth="1"/>
    <col min="8712" max="8712" width="16" style="5" customWidth="1"/>
    <col min="8713" max="8713" width="11.5" style="5" bestFit="1" customWidth="1"/>
    <col min="8714" max="8714" width="14.83203125" style="5" bestFit="1" customWidth="1"/>
    <col min="8715" max="8715" width="13.83203125" style="5" bestFit="1" customWidth="1"/>
    <col min="8716" max="8716" width="13.83203125" style="5" customWidth="1"/>
    <col min="8717" max="8717" width="13.83203125" style="5" bestFit="1" customWidth="1"/>
    <col min="8718" max="8718" width="16" style="5" customWidth="1"/>
    <col min="8719" max="8719" width="13" style="5" customWidth="1"/>
    <col min="8720" max="8720" width="13.5" style="5" bestFit="1" customWidth="1"/>
    <col min="8721" max="8721" width="10.6640625" style="5" bestFit="1" customWidth="1"/>
    <col min="8722" max="8722" width="12" style="5" bestFit="1" customWidth="1"/>
    <col min="8723" max="8723" width="14.6640625" style="5" bestFit="1" customWidth="1"/>
    <col min="8724" max="8724" width="15.33203125" style="5" customWidth="1"/>
    <col min="8725" max="8725" width="12.33203125" style="5" customWidth="1"/>
    <col min="8726" max="8726" width="8" style="5" bestFit="1" customWidth="1"/>
    <col min="8727" max="8728" width="13" style="5" bestFit="1" customWidth="1"/>
    <col min="8729" max="8729" width="8.83203125" style="5" bestFit="1" customWidth="1"/>
    <col min="8730" max="8730" width="16" style="5" customWidth="1"/>
    <col min="8731" max="8731" width="11.33203125" style="5" customWidth="1"/>
    <col min="8732" max="8732" width="13" style="5" bestFit="1" customWidth="1"/>
    <col min="8733" max="8733" width="14.5" style="5" customWidth="1"/>
    <col min="8734" max="8734" width="13" style="5" bestFit="1" customWidth="1"/>
    <col min="8735" max="8735" width="16" style="5" customWidth="1"/>
    <col min="8736" max="8736" width="11" style="5" bestFit="1" customWidth="1"/>
    <col min="8737" max="8737" width="12.1640625" style="5" bestFit="1" customWidth="1"/>
    <col min="8738" max="8738" width="13.6640625" style="5" bestFit="1" customWidth="1"/>
    <col min="8739" max="8928" width="10.6640625" style="5"/>
    <col min="8929" max="8929" width="3.1640625" style="5" bestFit="1" customWidth="1"/>
    <col min="8930" max="8930" width="17" style="5" bestFit="1" customWidth="1"/>
    <col min="8931" max="8931" width="17.6640625" style="5" customWidth="1"/>
    <col min="8932" max="8932" width="9.83203125" style="5" customWidth="1"/>
    <col min="8933" max="8933" width="10.83203125" style="5" customWidth="1"/>
    <col min="8934" max="8934" width="32.5" style="5" bestFit="1" customWidth="1"/>
    <col min="8935" max="8944" width="16" style="5" customWidth="1"/>
    <col min="8945" max="8945" width="14.1640625" style="5" bestFit="1" customWidth="1"/>
    <col min="8946" max="8946" width="13.5" style="5" bestFit="1" customWidth="1"/>
    <col min="8947" max="8947" width="15.5" style="5" bestFit="1" customWidth="1"/>
    <col min="8948" max="8948" width="13.5" style="5" bestFit="1" customWidth="1"/>
    <col min="8949" max="8949" width="14.6640625" style="5" customWidth="1"/>
    <col min="8950" max="8959" width="16" style="5" customWidth="1"/>
    <col min="8960" max="8960" width="13.83203125" style="5" customWidth="1"/>
    <col min="8961" max="8961" width="13.5" style="5" customWidth="1"/>
    <col min="8962" max="8962" width="12.6640625" style="5" customWidth="1"/>
    <col min="8963" max="8963" width="15.6640625" style="5" bestFit="1" customWidth="1"/>
    <col min="8964" max="8964" width="14.1640625" style="5" customWidth="1"/>
    <col min="8965" max="8965" width="15.83203125" style="5" bestFit="1" customWidth="1"/>
    <col min="8966" max="8966" width="13.83203125" style="5" bestFit="1" customWidth="1"/>
    <col min="8967" max="8967" width="12.83203125" style="5" customWidth="1"/>
    <col min="8968" max="8968" width="16" style="5" customWidth="1"/>
    <col min="8969" max="8969" width="11.5" style="5" bestFit="1" customWidth="1"/>
    <col min="8970" max="8970" width="14.83203125" style="5" bestFit="1" customWidth="1"/>
    <col min="8971" max="8971" width="13.83203125" style="5" bestFit="1" customWidth="1"/>
    <col min="8972" max="8972" width="13.83203125" style="5" customWidth="1"/>
    <col min="8973" max="8973" width="13.83203125" style="5" bestFit="1" customWidth="1"/>
    <col min="8974" max="8974" width="16" style="5" customWidth="1"/>
    <col min="8975" max="8975" width="13" style="5" customWidth="1"/>
    <col min="8976" max="8976" width="13.5" style="5" bestFit="1" customWidth="1"/>
    <col min="8977" max="8977" width="10.6640625" style="5" bestFit="1" customWidth="1"/>
    <col min="8978" max="8978" width="12" style="5" bestFit="1" customWidth="1"/>
    <col min="8979" max="8979" width="14.6640625" style="5" bestFit="1" customWidth="1"/>
    <col min="8980" max="8980" width="15.33203125" style="5" customWidth="1"/>
    <col min="8981" max="8981" width="12.33203125" style="5" customWidth="1"/>
    <col min="8982" max="8982" width="8" style="5" bestFit="1" customWidth="1"/>
    <col min="8983" max="8984" width="13" style="5" bestFit="1" customWidth="1"/>
    <col min="8985" max="8985" width="8.83203125" style="5" bestFit="1" customWidth="1"/>
    <col min="8986" max="8986" width="16" style="5" customWidth="1"/>
    <col min="8987" max="8987" width="11.33203125" style="5" customWidth="1"/>
    <col min="8988" max="8988" width="13" style="5" bestFit="1" customWidth="1"/>
    <col min="8989" max="8989" width="14.5" style="5" customWidth="1"/>
    <col min="8990" max="8990" width="13" style="5" bestFit="1" customWidth="1"/>
    <col min="8991" max="8991" width="16" style="5" customWidth="1"/>
    <col min="8992" max="8992" width="11" style="5" bestFit="1" customWidth="1"/>
    <col min="8993" max="8993" width="12.1640625" style="5" bestFit="1" customWidth="1"/>
    <col min="8994" max="8994" width="13.6640625" style="5" bestFit="1" customWidth="1"/>
    <col min="8995" max="9184" width="10.6640625" style="5"/>
    <col min="9185" max="9185" width="3.1640625" style="5" bestFit="1" customWidth="1"/>
    <col min="9186" max="9186" width="17" style="5" bestFit="1" customWidth="1"/>
    <col min="9187" max="9187" width="17.6640625" style="5" customWidth="1"/>
    <col min="9188" max="9188" width="9.83203125" style="5" customWidth="1"/>
    <col min="9189" max="9189" width="10.83203125" style="5" customWidth="1"/>
    <col min="9190" max="9190" width="32.5" style="5" bestFit="1" customWidth="1"/>
    <col min="9191" max="9200" width="16" style="5" customWidth="1"/>
    <col min="9201" max="9201" width="14.1640625" style="5" bestFit="1" customWidth="1"/>
    <col min="9202" max="9202" width="13.5" style="5" bestFit="1" customWidth="1"/>
    <col min="9203" max="9203" width="15.5" style="5" bestFit="1" customWidth="1"/>
    <col min="9204" max="9204" width="13.5" style="5" bestFit="1" customWidth="1"/>
    <col min="9205" max="9205" width="14.6640625" style="5" customWidth="1"/>
    <col min="9206" max="9215" width="16" style="5" customWidth="1"/>
    <col min="9216" max="9216" width="13.83203125" style="5" customWidth="1"/>
    <col min="9217" max="9217" width="13.5" style="5" customWidth="1"/>
    <col min="9218" max="9218" width="12.6640625" style="5" customWidth="1"/>
    <col min="9219" max="9219" width="15.6640625" style="5" bestFit="1" customWidth="1"/>
    <col min="9220" max="9220" width="14.1640625" style="5" customWidth="1"/>
    <col min="9221" max="9221" width="15.83203125" style="5" bestFit="1" customWidth="1"/>
    <col min="9222" max="9222" width="13.83203125" style="5" bestFit="1" customWidth="1"/>
    <col min="9223" max="9223" width="12.83203125" style="5" customWidth="1"/>
    <col min="9224" max="9224" width="16" style="5" customWidth="1"/>
    <col min="9225" max="9225" width="11.5" style="5" bestFit="1" customWidth="1"/>
    <col min="9226" max="9226" width="14.83203125" style="5" bestFit="1" customWidth="1"/>
    <col min="9227" max="9227" width="13.83203125" style="5" bestFit="1" customWidth="1"/>
    <col min="9228" max="9228" width="13.83203125" style="5" customWidth="1"/>
    <col min="9229" max="9229" width="13.83203125" style="5" bestFit="1" customWidth="1"/>
    <col min="9230" max="9230" width="16" style="5" customWidth="1"/>
    <col min="9231" max="9231" width="13" style="5" customWidth="1"/>
    <col min="9232" max="9232" width="13.5" style="5" bestFit="1" customWidth="1"/>
    <col min="9233" max="9233" width="10.6640625" style="5" bestFit="1" customWidth="1"/>
    <col min="9234" max="9234" width="12" style="5" bestFit="1" customWidth="1"/>
    <col min="9235" max="9235" width="14.6640625" style="5" bestFit="1" customWidth="1"/>
    <col min="9236" max="9236" width="15.33203125" style="5" customWidth="1"/>
    <col min="9237" max="9237" width="12.33203125" style="5" customWidth="1"/>
    <col min="9238" max="9238" width="8" style="5" bestFit="1" customWidth="1"/>
    <col min="9239" max="9240" width="13" style="5" bestFit="1" customWidth="1"/>
    <col min="9241" max="9241" width="8.83203125" style="5" bestFit="1" customWidth="1"/>
    <col min="9242" max="9242" width="16" style="5" customWidth="1"/>
    <col min="9243" max="9243" width="11.33203125" style="5" customWidth="1"/>
    <col min="9244" max="9244" width="13" style="5" bestFit="1" customWidth="1"/>
    <col min="9245" max="9245" width="14.5" style="5" customWidth="1"/>
    <col min="9246" max="9246" width="13" style="5" bestFit="1" customWidth="1"/>
    <col min="9247" max="9247" width="16" style="5" customWidth="1"/>
    <col min="9248" max="9248" width="11" style="5" bestFit="1" customWidth="1"/>
    <col min="9249" max="9249" width="12.1640625" style="5" bestFit="1" customWidth="1"/>
    <col min="9250" max="9250" width="13.6640625" style="5" bestFit="1" customWidth="1"/>
    <col min="9251" max="9440" width="10.6640625" style="5"/>
    <col min="9441" max="9441" width="3.1640625" style="5" bestFit="1" customWidth="1"/>
    <col min="9442" max="9442" width="17" style="5" bestFit="1" customWidth="1"/>
    <col min="9443" max="9443" width="17.6640625" style="5" customWidth="1"/>
    <col min="9444" max="9444" width="9.83203125" style="5" customWidth="1"/>
    <col min="9445" max="9445" width="10.83203125" style="5" customWidth="1"/>
    <col min="9446" max="9446" width="32.5" style="5" bestFit="1" customWidth="1"/>
    <col min="9447" max="9456" width="16" style="5" customWidth="1"/>
    <col min="9457" max="9457" width="14.1640625" style="5" bestFit="1" customWidth="1"/>
    <col min="9458" max="9458" width="13.5" style="5" bestFit="1" customWidth="1"/>
    <col min="9459" max="9459" width="15.5" style="5" bestFit="1" customWidth="1"/>
    <col min="9460" max="9460" width="13.5" style="5" bestFit="1" customWidth="1"/>
    <col min="9461" max="9461" width="14.6640625" style="5" customWidth="1"/>
    <col min="9462" max="9471" width="16" style="5" customWidth="1"/>
    <col min="9472" max="9472" width="13.83203125" style="5" customWidth="1"/>
    <col min="9473" max="9473" width="13.5" style="5" customWidth="1"/>
    <col min="9474" max="9474" width="12.6640625" style="5" customWidth="1"/>
    <col min="9475" max="9475" width="15.6640625" style="5" bestFit="1" customWidth="1"/>
    <col min="9476" max="9476" width="14.1640625" style="5" customWidth="1"/>
    <col min="9477" max="9477" width="15.83203125" style="5" bestFit="1" customWidth="1"/>
    <col min="9478" max="9478" width="13.83203125" style="5" bestFit="1" customWidth="1"/>
    <col min="9479" max="9479" width="12.83203125" style="5" customWidth="1"/>
    <col min="9480" max="9480" width="16" style="5" customWidth="1"/>
    <col min="9481" max="9481" width="11.5" style="5" bestFit="1" customWidth="1"/>
    <col min="9482" max="9482" width="14.83203125" style="5" bestFit="1" customWidth="1"/>
    <col min="9483" max="9483" width="13.83203125" style="5" bestFit="1" customWidth="1"/>
    <col min="9484" max="9484" width="13.83203125" style="5" customWidth="1"/>
    <col min="9485" max="9485" width="13.83203125" style="5" bestFit="1" customWidth="1"/>
    <col min="9486" max="9486" width="16" style="5" customWidth="1"/>
    <col min="9487" max="9487" width="13" style="5" customWidth="1"/>
    <col min="9488" max="9488" width="13.5" style="5" bestFit="1" customWidth="1"/>
    <col min="9489" max="9489" width="10.6640625" style="5" bestFit="1" customWidth="1"/>
    <col min="9490" max="9490" width="12" style="5" bestFit="1" customWidth="1"/>
    <col min="9491" max="9491" width="14.6640625" style="5" bestFit="1" customWidth="1"/>
    <col min="9492" max="9492" width="15.33203125" style="5" customWidth="1"/>
    <col min="9493" max="9493" width="12.33203125" style="5" customWidth="1"/>
    <col min="9494" max="9494" width="8" style="5" bestFit="1" customWidth="1"/>
    <col min="9495" max="9496" width="13" style="5" bestFit="1" customWidth="1"/>
    <col min="9497" max="9497" width="8.83203125" style="5" bestFit="1" customWidth="1"/>
    <col min="9498" max="9498" width="16" style="5" customWidth="1"/>
    <col min="9499" max="9499" width="11.33203125" style="5" customWidth="1"/>
    <col min="9500" max="9500" width="13" style="5" bestFit="1" customWidth="1"/>
    <col min="9501" max="9501" width="14.5" style="5" customWidth="1"/>
    <col min="9502" max="9502" width="13" style="5" bestFit="1" customWidth="1"/>
    <col min="9503" max="9503" width="16" style="5" customWidth="1"/>
    <col min="9504" max="9504" width="11" style="5" bestFit="1" customWidth="1"/>
    <col min="9505" max="9505" width="12.1640625" style="5" bestFit="1" customWidth="1"/>
    <col min="9506" max="9506" width="13.6640625" style="5" bestFit="1" customWidth="1"/>
    <col min="9507" max="9696" width="10.6640625" style="5"/>
    <col min="9697" max="9697" width="3.1640625" style="5" bestFit="1" customWidth="1"/>
    <col min="9698" max="9698" width="17" style="5" bestFit="1" customWidth="1"/>
    <col min="9699" max="9699" width="17.6640625" style="5" customWidth="1"/>
    <col min="9700" max="9700" width="9.83203125" style="5" customWidth="1"/>
    <col min="9701" max="9701" width="10.83203125" style="5" customWidth="1"/>
    <col min="9702" max="9702" width="32.5" style="5" bestFit="1" customWidth="1"/>
    <col min="9703" max="9712" width="16" style="5" customWidth="1"/>
    <col min="9713" max="9713" width="14.1640625" style="5" bestFit="1" customWidth="1"/>
    <col min="9714" max="9714" width="13.5" style="5" bestFit="1" customWidth="1"/>
    <col min="9715" max="9715" width="15.5" style="5" bestFit="1" customWidth="1"/>
    <col min="9716" max="9716" width="13.5" style="5" bestFit="1" customWidth="1"/>
    <col min="9717" max="9717" width="14.6640625" style="5" customWidth="1"/>
    <col min="9718" max="9727" width="16" style="5" customWidth="1"/>
    <col min="9728" max="9728" width="13.83203125" style="5" customWidth="1"/>
    <col min="9729" max="9729" width="13.5" style="5" customWidth="1"/>
    <col min="9730" max="9730" width="12.6640625" style="5" customWidth="1"/>
    <col min="9731" max="9731" width="15.6640625" style="5" bestFit="1" customWidth="1"/>
    <col min="9732" max="9732" width="14.1640625" style="5" customWidth="1"/>
    <col min="9733" max="9733" width="15.83203125" style="5" bestFit="1" customWidth="1"/>
    <col min="9734" max="9734" width="13.83203125" style="5" bestFit="1" customWidth="1"/>
    <col min="9735" max="9735" width="12.83203125" style="5" customWidth="1"/>
    <col min="9736" max="9736" width="16" style="5" customWidth="1"/>
    <col min="9737" max="9737" width="11.5" style="5" bestFit="1" customWidth="1"/>
    <col min="9738" max="9738" width="14.83203125" style="5" bestFit="1" customWidth="1"/>
    <col min="9739" max="9739" width="13.83203125" style="5" bestFit="1" customWidth="1"/>
    <col min="9740" max="9740" width="13.83203125" style="5" customWidth="1"/>
    <col min="9741" max="9741" width="13.83203125" style="5" bestFit="1" customWidth="1"/>
    <col min="9742" max="9742" width="16" style="5" customWidth="1"/>
    <col min="9743" max="9743" width="13" style="5" customWidth="1"/>
    <col min="9744" max="9744" width="13.5" style="5" bestFit="1" customWidth="1"/>
    <col min="9745" max="9745" width="10.6640625" style="5" bestFit="1" customWidth="1"/>
    <col min="9746" max="9746" width="12" style="5" bestFit="1" customWidth="1"/>
    <col min="9747" max="9747" width="14.6640625" style="5" bestFit="1" customWidth="1"/>
    <col min="9748" max="9748" width="15.33203125" style="5" customWidth="1"/>
    <col min="9749" max="9749" width="12.33203125" style="5" customWidth="1"/>
    <col min="9750" max="9750" width="8" style="5" bestFit="1" customWidth="1"/>
    <col min="9751" max="9752" width="13" style="5" bestFit="1" customWidth="1"/>
    <col min="9753" max="9753" width="8.83203125" style="5" bestFit="1" customWidth="1"/>
    <col min="9754" max="9754" width="16" style="5" customWidth="1"/>
    <col min="9755" max="9755" width="11.33203125" style="5" customWidth="1"/>
    <col min="9756" max="9756" width="13" style="5" bestFit="1" customWidth="1"/>
    <col min="9757" max="9757" width="14.5" style="5" customWidth="1"/>
    <col min="9758" max="9758" width="13" style="5" bestFit="1" customWidth="1"/>
    <col min="9759" max="9759" width="16" style="5" customWidth="1"/>
    <col min="9760" max="9760" width="11" style="5" bestFit="1" customWidth="1"/>
    <col min="9761" max="9761" width="12.1640625" style="5" bestFit="1" customWidth="1"/>
    <col min="9762" max="9762" width="13.6640625" style="5" bestFit="1" customWidth="1"/>
    <col min="9763" max="9952" width="10.6640625" style="5"/>
    <col min="9953" max="9953" width="3.1640625" style="5" bestFit="1" customWidth="1"/>
    <col min="9954" max="9954" width="17" style="5" bestFit="1" customWidth="1"/>
    <col min="9955" max="9955" width="17.6640625" style="5" customWidth="1"/>
    <col min="9956" max="9956" width="9.83203125" style="5" customWidth="1"/>
    <col min="9957" max="9957" width="10.83203125" style="5" customWidth="1"/>
    <col min="9958" max="9958" width="32.5" style="5" bestFit="1" customWidth="1"/>
    <col min="9959" max="9968" width="16" style="5" customWidth="1"/>
    <col min="9969" max="9969" width="14.1640625" style="5" bestFit="1" customWidth="1"/>
    <col min="9970" max="9970" width="13.5" style="5" bestFit="1" customWidth="1"/>
    <col min="9971" max="9971" width="15.5" style="5" bestFit="1" customWidth="1"/>
    <col min="9972" max="9972" width="13.5" style="5" bestFit="1" customWidth="1"/>
    <col min="9973" max="9973" width="14.6640625" style="5" customWidth="1"/>
    <col min="9974" max="9983" width="16" style="5" customWidth="1"/>
    <col min="9984" max="9984" width="13.83203125" style="5" customWidth="1"/>
    <col min="9985" max="9985" width="13.5" style="5" customWidth="1"/>
    <col min="9986" max="9986" width="12.6640625" style="5" customWidth="1"/>
    <col min="9987" max="9987" width="15.6640625" style="5" bestFit="1" customWidth="1"/>
    <col min="9988" max="9988" width="14.1640625" style="5" customWidth="1"/>
    <col min="9989" max="9989" width="15.83203125" style="5" bestFit="1" customWidth="1"/>
    <col min="9990" max="9990" width="13.83203125" style="5" bestFit="1" customWidth="1"/>
    <col min="9991" max="9991" width="12.83203125" style="5" customWidth="1"/>
    <col min="9992" max="9992" width="16" style="5" customWidth="1"/>
    <col min="9993" max="9993" width="11.5" style="5" bestFit="1" customWidth="1"/>
    <col min="9994" max="9994" width="14.83203125" style="5" bestFit="1" customWidth="1"/>
    <col min="9995" max="9995" width="13.83203125" style="5" bestFit="1" customWidth="1"/>
    <col min="9996" max="9996" width="13.83203125" style="5" customWidth="1"/>
    <col min="9997" max="9997" width="13.83203125" style="5" bestFit="1" customWidth="1"/>
    <col min="9998" max="9998" width="16" style="5" customWidth="1"/>
    <col min="9999" max="9999" width="13" style="5" customWidth="1"/>
    <col min="10000" max="10000" width="13.5" style="5" bestFit="1" customWidth="1"/>
    <col min="10001" max="10001" width="10.6640625" style="5" bestFit="1" customWidth="1"/>
    <col min="10002" max="10002" width="12" style="5" bestFit="1" customWidth="1"/>
    <col min="10003" max="10003" width="14.6640625" style="5" bestFit="1" customWidth="1"/>
    <col min="10004" max="10004" width="15.33203125" style="5" customWidth="1"/>
    <col min="10005" max="10005" width="12.33203125" style="5" customWidth="1"/>
    <col min="10006" max="10006" width="8" style="5" bestFit="1" customWidth="1"/>
    <col min="10007" max="10008" width="13" style="5" bestFit="1" customWidth="1"/>
    <col min="10009" max="10009" width="8.83203125" style="5" bestFit="1" customWidth="1"/>
    <col min="10010" max="10010" width="16" style="5" customWidth="1"/>
    <col min="10011" max="10011" width="11.33203125" style="5" customWidth="1"/>
    <col min="10012" max="10012" width="13" style="5" bestFit="1" customWidth="1"/>
    <col min="10013" max="10013" width="14.5" style="5" customWidth="1"/>
    <col min="10014" max="10014" width="13" style="5" bestFit="1" customWidth="1"/>
    <col min="10015" max="10015" width="16" style="5" customWidth="1"/>
    <col min="10016" max="10016" width="11" style="5" bestFit="1" customWidth="1"/>
    <col min="10017" max="10017" width="12.1640625" style="5" bestFit="1" customWidth="1"/>
    <col min="10018" max="10018" width="13.6640625" style="5" bestFit="1" customWidth="1"/>
    <col min="10019" max="10208" width="10.6640625" style="5"/>
    <col min="10209" max="10209" width="3.1640625" style="5" bestFit="1" customWidth="1"/>
    <col min="10210" max="10210" width="17" style="5" bestFit="1" customWidth="1"/>
    <col min="10211" max="10211" width="17.6640625" style="5" customWidth="1"/>
    <col min="10212" max="10212" width="9.83203125" style="5" customWidth="1"/>
    <col min="10213" max="10213" width="10.83203125" style="5" customWidth="1"/>
    <col min="10214" max="10214" width="32.5" style="5" bestFit="1" customWidth="1"/>
    <col min="10215" max="10224" width="16" style="5" customWidth="1"/>
    <col min="10225" max="10225" width="14.1640625" style="5" bestFit="1" customWidth="1"/>
    <col min="10226" max="10226" width="13.5" style="5" bestFit="1" customWidth="1"/>
    <col min="10227" max="10227" width="15.5" style="5" bestFit="1" customWidth="1"/>
    <col min="10228" max="10228" width="13.5" style="5" bestFit="1" customWidth="1"/>
    <col min="10229" max="10229" width="14.6640625" style="5" customWidth="1"/>
    <col min="10230" max="10239" width="16" style="5" customWidth="1"/>
    <col min="10240" max="10240" width="13.83203125" style="5" customWidth="1"/>
    <col min="10241" max="10241" width="13.5" style="5" customWidth="1"/>
    <col min="10242" max="10242" width="12.6640625" style="5" customWidth="1"/>
    <col min="10243" max="10243" width="15.6640625" style="5" bestFit="1" customWidth="1"/>
    <col min="10244" max="10244" width="14.1640625" style="5" customWidth="1"/>
    <col min="10245" max="10245" width="15.83203125" style="5" bestFit="1" customWidth="1"/>
    <col min="10246" max="10246" width="13.83203125" style="5" bestFit="1" customWidth="1"/>
    <col min="10247" max="10247" width="12.83203125" style="5" customWidth="1"/>
    <col min="10248" max="10248" width="16" style="5" customWidth="1"/>
    <col min="10249" max="10249" width="11.5" style="5" bestFit="1" customWidth="1"/>
    <col min="10250" max="10250" width="14.83203125" style="5" bestFit="1" customWidth="1"/>
    <col min="10251" max="10251" width="13.83203125" style="5" bestFit="1" customWidth="1"/>
    <col min="10252" max="10252" width="13.83203125" style="5" customWidth="1"/>
    <col min="10253" max="10253" width="13.83203125" style="5" bestFit="1" customWidth="1"/>
    <col min="10254" max="10254" width="16" style="5" customWidth="1"/>
    <col min="10255" max="10255" width="13" style="5" customWidth="1"/>
    <col min="10256" max="10256" width="13.5" style="5" bestFit="1" customWidth="1"/>
    <col min="10257" max="10257" width="10.6640625" style="5" bestFit="1" customWidth="1"/>
    <col min="10258" max="10258" width="12" style="5" bestFit="1" customWidth="1"/>
    <col min="10259" max="10259" width="14.6640625" style="5" bestFit="1" customWidth="1"/>
    <col min="10260" max="10260" width="15.33203125" style="5" customWidth="1"/>
    <col min="10261" max="10261" width="12.33203125" style="5" customWidth="1"/>
    <col min="10262" max="10262" width="8" style="5" bestFit="1" customWidth="1"/>
    <col min="10263" max="10264" width="13" style="5" bestFit="1" customWidth="1"/>
    <col min="10265" max="10265" width="8.83203125" style="5" bestFit="1" customWidth="1"/>
    <col min="10266" max="10266" width="16" style="5" customWidth="1"/>
    <col min="10267" max="10267" width="11.33203125" style="5" customWidth="1"/>
    <col min="10268" max="10268" width="13" style="5" bestFit="1" customWidth="1"/>
    <col min="10269" max="10269" width="14.5" style="5" customWidth="1"/>
    <col min="10270" max="10270" width="13" style="5" bestFit="1" customWidth="1"/>
    <col min="10271" max="10271" width="16" style="5" customWidth="1"/>
    <col min="10272" max="10272" width="11" style="5" bestFit="1" customWidth="1"/>
    <col min="10273" max="10273" width="12.1640625" style="5" bestFit="1" customWidth="1"/>
    <col min="10274" max="10274" width="13.6640625" style="5" bestFit="1" customWidth="1"/>
    <col min="10275" max="10464" width="10.6640625" style="5"/>
    <col min="10465" max="10465" width="3.1640625" style="5" bestFit="1" customWidth="1"/>
    <col min="10466" max="10466" width="17" style="5" bestFit="1" customWidth="1"/>
    <col min="10467" max="10467" width="17.6640625" style="5" customWidth="1"/>
    <col min="10468" max="10468" width="9.83203125" style="5" customWidth="1"/>
    <col min="10469" max="10469" width="10.83203125" style="5" customWidth="1"/>
    <col min="10470" max="10470" width="32.5" style="5" bestFit="1" customWidth="1"/>
    <col min="10471" max="10480" width="16" style="5" customWidth="1"/>
    <col min="10481" max="10481" width="14.1640625" style="5" bestFit="1" customWidth="1"/>
    <col min="10482" max="10482" width="13.5" style="5" bestFit="1" customWidth="1"/>
    <col min="10483" max="10483" width="15.5" style="5" bestFit="1" customWidth="1"/>
    <col min="10484" max="10484" width="13.5" style="5" bestFit="1" customWidth="1"/>
    <col min="10485" max="10485" width="14.6640625" style="5" customWidth="1"/>
    <col min="10486" max="10495" width="16" style="5" customWidth="1"/>
    <col min="10496" max="10496" width="13.83203125" style="5" customWidth="1"/>
    <col min="10497" max="10497" width="13.5" style="5" customWidth="1"/>
    <col min="10498" max="10498" width="12.6640625" style="5" customWidth="1"/>
    <col min="10499" max="10499" width="15.6640625" style="5" bestFit="1" customWidth="1"/>
    <col min="10500" max="10500" width="14.1640625" style="5" customWidth="1"/>
    <col min="10501" max="10501" width="15.83203125" style="5" bestFit="1" customWidth="1"/>
    <col min="10502" max="10502" width="13.83203125" style="5" bestFit="1" customWidth="1"/>
    <col min="10503" max="10503" width="12.83203125" style="5" customWidth="1"/>
    <col min="10504" max="10504" width="16" style="5" customWidth="1"/>
    <col min="10505" max="10505" width="11.5" style="5" bestFit="1" customWidth="1"/>
    <col min="10506" max="10506" width="14.83203125" style="5" bestFit="1" customWidth="1"/>
    <col min="10507" max="10507" width="13.83203125" style="5" bestFit="1" customWidth="1"/>
    <col min="10508" max="10508" width="13.83203125" style="5" customWidth="1"/>
    <col min="10509" max="10509" width="13.83203125" style="5" bestFit="1" customWidth="1"/>
    <col min="10510" max="10510" width="16" style="5" customWidth="1"/>
    <col min="10511" max="10511" width="13" style="5" customWidth="1"/>
    <col min="10512" max="10512" width="13.5" style="5" bestFit="1" customWidth="1"/>
    <col min="10513" max="10513" width="10.6640625" style="5" bestFit="1" customWidth="1"/>
    <col min="10514" max="10514" width="12" style="5" bestFit="1" customWidth="1"/>
    <col min="10515" max="10515" width="14.6640625" style="5" bestFit="1" customWidth="1"/>
    <col min="10516" max="10516" width="15.33203125" style="5" customWidth="1"/>
    <col min="10517" max="10517" width="12.33203125" style="5" customWidth="1"/>
    <col min="10518" max="10518" width="8" style="5" bestFit="1" customWidth="1"/>
    <col min="10519" max="10520" width="13" style="5" bestFit="1" customWidth="1"/>
    <col min="10521" max="10521" width="8.83203125" style="5" bestFit="1" customWidth="1"/>
    <col min="10522" max="10522" width="16" style="5" customWidth="1"/>
    <col min="10523" max="10523" width="11.33203125" style="5" customWidth="1"/>
    <col min="10524" max="10524" width="13" style="5" bestFit="1" customWidth="1"/>
    <col min="10525" max="10525" width="14.5" style="5" customWidth="1"/>
    <col min="10526" max="10526" width="13" style="5" bestFit="1" customWidth="1"/>
    <col min="10527" max="10527" width="16" style="5" customWidth="1"/>
    <col min="10528" max="10528" width="11" style="5" bestFit="1" customWidth="1"/>
    <col min="10529" max="10529" width="12.1640625" style="5" bestFit="1" customWidth="1"/>
    <col min="10530" max="10530" width="13.6640625" style="5" bestFit="1" customWidth="1"/>
    <col min="10531" max="10720" width="10.6640625" style="5"/>
    <col min="10721" max="10721" width="3.1640625" style="5" bestFit="1" customWidth="1"/>
    <col min="10722" max="10722" width="17" style="5" bestFit="1" customWidth="1"/>
    <col min="10723" max="10723" width="17.6640625" style="5" customWidth="1"/>
    <col min="10724" max="10724" width="9.83203125" style="5" customWidth="1"/>
    <col min="10725" max="10725" width="10.83203125" style="5" customWidth="1"/>
    <col min="10726" max="10726" width="32.5" style="5" bestFit="1" customWidth="1"/>
    <col min="10727" max="10736" width="16" style="5" customWidth="1"/>
    <col min="10737" max="10737" width="14.1640625" style="5" bestFit="1" customWidth="1"/>
    <col min="10738" max="10738" width="13.5" style="5" bestFit="1" customWidth="1"/>
    <col min="10739" max="10739" width="15.5" style="5" bestFit="1" customWidth="1"/>
    <col min="10740" max="10740" width="13.5" style="5" bestFit="1" customWidth="1"/>
    <col min="10741" max="10741" width="14.6640625" style="5" customWidth="1"/>
    <col min="10742" max="10751" width="16" style="5" customWidth="1"/>
    <col min="10752" max="10752" width="13.83203125" style="5" customWidth="1"/>
    <col min="10753" max="10753" width="13.5" style="5" customWidth="1"/>
    <col min="10754" max="10754" width="12.6640625" style="5" customWidth="1"/>
    <col min="10755" max="10755" width="15.6640625" style="5" bestFit="1" customWidth="1"/>
    <col min="10756" max="10756" width="14.1640625" style="5" customWidth="1"/>
    <col min="10757" max="10757" width="15.83203125" style="5" bestFit="1" customWidth="1"/>
    <col min="10758" max="10758" width="13.83203125" style="5" bestFit="1" customWidth="1"/>
    <col min="10759" max="10759" width="12.83203125" style="5" customWidth="1"/>
    <col min="10760" max="10760" width="16" style="5" customWidth="1"/>
    <col min="10761" max="10761" width="11.5" style="5" bestFit="1" customWidth="1"/>
    <col min="10762" max="10762" width="14.83203125" style="5" bestFit="1" customWidth="1"/>
    <col min="10763" max="10763" width="13.83203125" style="5" bestFit="1" customWidth="1"/>
    <col min="10764" max="10764" width="13.83203125" style="5" customWidth="1"/>
    <col min="10765" max="10765" width="13.83203125" style="5" bestFit="1" customWidth="1"/>
    <col min="10766" max="10766" width="16" style="5" customWidth="1"/>
    <col min="10767" max="10767" width="13" style="5" customWidth="1"/>
    <col min="10768" max="10768" width="13.5" style="5" bestFit="1" customWidth="1"/>
    <col min="10769" max="10769" width="10.6640625" style="5" bestFit="1" customWidth="1"/>
    <col min="10770" max="10770" width="12" style="5" bestFit="1" customWidth="1"/>
    <col min="10771" max="10771" width="14.6640625" style="5" bestFit="1" customWidth="1"/>
    <col min="10772" max="10772" width="15.33203125" style="5" customWidth="1"/>
    <col min="10773" max="10773" width="12.33203125" style="5" customWidth="1"/>
    <col min="10774" max="10774" width="8" style="5" bestFit="1" customWidth="1"/>
    <col min="10775" max="10776" width="13" style="5" bestFit="1" customWidth="1"/>
    <col min="10777" max="10777" width="8.83203125" style="5" bestFit="1" customWidth="1"/>
    <col min="10778" max="10778" width="16" style="5" customWidth="1"/>
    <col min="10779" max="10779" width="11.33203125" style="5" customWidth="1"/>
    <col min="10780" max="10780" width="13" style="5" bestFit="1" customWidth="1"/>
    <col min="10781" max="10781" width="14.5" style="5" customWidth="1"/>
    <col min="10782" max="10782" width="13" style="5" bestFit="1" customWidth="1"/>
    <col min="10783" max="10783" width="16" style="5" customWidth="1"/>
    <col min="10784" max="10784" width="11" style="5" bestFit="1" customWidth="1"/>
    <col min="10785" max="10785" width="12.1640625" style="5" bestFit="1" customWidth="1"/>
    <col min="10786" max="10786" width="13.6640625" style="5" bestFit="1" customWidth="1"/>
    <col min="10787" max="10976" width="10.6640625" style="5"/>
    <col min="10977" max="10977" width="3.1640625" style="5" bestFit="1" customWidth="1"/>
    <col min="10978" max="10978" width="17" style="5" bestFit="1" customWidth="1"/>
    <col min="10979" max="10979" width="17.6640625" style="5" customWidth="1"/>
    <col min="10980" max="10980" width="9.83203125" style="5" customWidth="1"/>
    <col min="10981" max="10981" width="10.83203125" style="5" customWidth="1"/>
    <col min="10982" max="10982" width="32.5" style="5" bestFit="1" customWidth="1"/>
    <col min="10983" max="10992" width="16" style="5" customWidth="1"/>
    <col min="10993" max="10993" width="14.1640625" style="5" bestFit="1" customWidth="1"/>
    <col min="10994" max="10994" width="13.5" style="5" bestFit="1" customWidth="1"/>
    <col min="10995" max="10995" width="15.5" style="5" bestFit="1" customWidth="1"/>
    <col min="10996" max="10996" width="13.5" style="5" bestFit="1" customWidth="1"/>
    <col min="10997" max="10997" width="14.6640625" style="5" customWidth="1"/>
    <col min="10998" max="11007" width="16" style="5" customWidth="1"/>
    <col min="11008" max="11008" width="13.83203125" style="5" customWidth="1"/>
    <col min="11009" max="11009" width="13.5" style="5" customWidth="1"/>
    <col min="11010" max="11010" width="12.6640625" style="5" customWidth="1"/>
    <col min="11011" max="11011" width="15.6640625" style="5" bestFit="1" customWidth="1"/>
    <col min="11012" max="11012" width="14.1640625" style="5" customWidth="1"/>
    <col min="11013" max="11013" width="15.83203125" style="5" bestFit="1" customWidth="1"/>
    <col min="11014" max="11014" width="13.83203125" style="5" bestFit="1" customWidth="1"/>
    <col min="11015" max="11015" width="12.83203125" style="5" customWidth="1"/>
    <col min="11016" max="11016" width="16" style="5" customWidth="1"/>
    <col min="11017" max="11017" width="11.5" style="5" bestFit="1" customWidth="1"/>
    <col min="11018" max="11018" width="14.83203125" style="5" bestFit="1" customWidth="1"/>
    <col min="11019" max="11019" width="13.83203125" style="5" bestFit="1" customWidth="1"/>
    <col min="11020" max="11020" width="13.83203125" style="5" customWidth="1"/>
    <col min="11021" max="11021" width="13.83203125" style="5" bestFit="1" customWidth="1"/>
    <col min="11022" max="11022" width="16" style="5" customWidth="1"/>
    <col min="11023" max="11023" width="13" style="5" customWidth="1"/>
    <col min="11024" max="11024" width="13.5" style="5" bestFit="1" customWidth="1"/>
    <col min="11025" max="11025" width="10.6640625" style="5" bestFit="1" customWidth="1"/>
    <col min="11026" max="11026" width="12" style="5" bestFit="1" customWidth="1"/>
    <col min="11027" max="11027" width="14.6640625" style="5" bestFit="1" customWidth="1"/>
    <col min="11028" max="11028" width="15.33203125" style="5" customWidth="1"/>
    <col min="11029" max="11029" width="12.33203125" style="5" customWidth="1"/>
    <col min="11030" max="11030" width="8" style="5" bestFit="1" customWidth="1"/>
    <col min="11031" max="11032" width="13" style="5" bestFit="1" customWidth="1"/>
    <col min="11033" max="11033" width="8.83203125" style="5" bestFit="1" customWidth="1"/>
    <col min="11034" max="11034" width="16" style="5" customWidth="1"/>
    <col min="11035" max="11035" width="11.33203125" style="5" customWidth="1"/>
    <col min="11036" max="11036" width="13" style="5" bestFit="1" customWidth="1"/>
    <col min="11037" max="11037" width="14.5" style="5" customWidth="1"/>
    <col min="11038" max="11038" width="13" style="5" bestFit="1" customWidth="1"/>
    <col min="11039" max="11039" width="16" style="5" customWidth="1"/>
    <col min="11040" max="11040" width="11" style="5" bestFit="1" customWidth="1"/>
    <col min="11041" max="11041" width="12.1640625" style="5" bestFit="1" customWidth="1"/>
    <col min="11042" max="11042" width="13.6640625" style="5" bestFit="1" customWidth="1"/>
    <col min="11043" max="11232" width="10.6640625" style="5"/>
    <col min="11233" max="11233" width="3.1640625" style="5" bestFit="1" customWidth="1"/>
    <col min="11234" max="11234" width="17" style="5" bestFit="1" customWidth="1"/>
    <col min="11235" max="11235" width="17.6640625" style="5" customWidth="1"/>
    <col min="11236" max="11236" width="9.83203125" style="5" customWidth="1"/>
    <col min="11237" max="11237" width="10.83203125" style="5" customWidth="1"/>
    <col min="11238" max="11238" width="32.5" style="5" bestFit="1" customWidth="1"/>
    <col min="11239" max="11248" width="16" style="5" customWidth="1"/>
    <col min="11249" max="11249" width="14.1640625" style="5" bestFit="1" customWidth="1"/>
    <col min="11250" max="11250" width="13.5" style="5" bestFit="1" customWidth="1"/>
    <col min="11251" max="11251" width="15.5" style="5" bestFit="1" customWidth="1"/>
    <col min="11252" max="11252" width="13.5" style="5" bestFit="1" customWidth="1"/>
    <col min="11253" max="11253" width="14.6640625" style="5" customWidth="1"/>
    <col min="11254" max="11263" width="16" style="5" customWidth="1"/>
    <col min="11264" max="11264" width="13.83203125" style="5" customWidth="1"/>
    <col min="11265" max="11265" width="13.5" style="5" customWidth="1"/>
    <col min="11266" max="11266" width="12.6640625" style="5" customWidth="1"/>
    <col min="11267" max="11267" width="15.6640625" style="5" bestFit="1" customWidth="1"/>
    <col min="11268" max="11268" width="14.1640625" style="5" customWidth="1"/>
    <col min="11269" max="11269" width="15.83203125" style="5" bestFit="1" customWidth="1"/>
    <col min="11270" max="11270" width="13.83203125" style="5" bestFit="1" customWidth="1"/>
    <col min="11271" max="11271" width="12.83203125" style="5" customWidth="1"/>
    <col min="11272" max="11272" width="16" style="5" customWidth="1"/>
    <col min="11273" max="11273" width="11.5" style="5" bestFit="1" customWidth="1"/>
    <col min="11274" max="11274" width="14.83203125" style="5" bestFit="1" customWidth="1"/>
    <col min="11275" max="11275" width="13.83203125" style="5" bestFit="1" customWidth="1"/>
    <col min="11276" max="11276" width="13.83203125" style="5" customWidth="1"/>
    <col min="11277" max="11277" width="13.83203125" style="5" bestFit="1" customWidth="1"/>
    <col min="11278" max="11278" width="16" style="5" customWidth="1"/>
    <col min="11279" max="11279" width="13" style="5" customWidth="1"/>
    <col min="11280" max="11280" width="13.5" style="5" bestFit="1" customWidth="1"/>
    <col min="11281" max="11281" width="10.6640625" style="5" bestFit="1" customWidth="1"/>
    <col min="11282" max="11282" width="12" style="5" bestFit="1" customWidth="1"/>
    <col min="11283" max="11283" width="14.6640625" style="5" bestFit="1" customWidth="1"/>
    <col min="11284" max="11284" width="15.33203125" style="5" customWidth="1"/>
    <col min="11285" max="11285" width="12.33203125" style="5" customWidth="1"/>
    <col min="11286" max="11286" width="8" style="5" bestFit="1" customWidth="1"/>
    <col min="11287" max="11288" width="13" style="5" bestFit="1" customWidth="1"/>
    <col min="11289" max="11289" width="8.83203125" style="5" bestFit="1" customWidth="1"/>
    <col min="11290" max="11290" width="16" style="5" customWidth="1"/>
    <col min="11291" max="11291" width="11.33203125" style="5" customWidth="1"/>
    <col min="11292" max="11292" width="13" style="5" bestFit="1" customWidth="1"/>
    <col min="11293" max="11293" width="14.5" style="5" customWidth="1"/>
    <col min="11294" max="11294" width="13" style="5" bestFit="1" customWidth="1"/>
    <col min="11295" max="11295" width="16" style="5" customWidth="1"/>
    <col min="11296" max="11296" width="11" style="5" bestFit="1" customWidth="1"/>
    <col min="11297" max="11297" width="12.1640625" style="5" bestFit="1" customWidth="1"/>
    <col min="11298" max="11298" width="13.6640625" style="5" bestFit="1" customWidth="1"/>
    <col min="11299" max="11488" width="10.6640625" style="5"/>
    <col min="11489" max="11489" width="3.1640625" style="5" bestFit="1" customWidth="1"/>
    <col min="11490" max="11490" width="17" style="5" bestFit="1" customWidth="1"/>
    <col min="11491" max="11491" width="17.6640625" style="5" customWidth="1"/>
    <col min="11492" max="11492" width="9.83203125" style="5" customWidth="1"/>
    <col min="11493" max="11493" width="10.83203125" style="5" customWidth="1"/>
    <col min="11494" max="11494" width="32.5" style="5" bestFit="1" customWidth="1"/>
    <col min="11495" max="11504" width="16" style="5" customWidth="1"/>
    <col min="11505" max="11505" width="14.1640625" style="5" bestFit="1" customWidth="1"/>
    <col min="11506" max="11506" width="13.5" style="5" bestFit="1" customWidth="1"/>
    <col min="11507" max="11507" width="15.5" style="5" bestFit="1" customWidth="1"/>
    <col min="11508" max="11508" width="13.5" style="5" bestFit="1" customWidth="1"/>
    <col min="11509" max="11509" width="14.6640625" style="5" customWidth="1"/>
    <col min="11510" max="11519" width="16" style="5" customWidth="1"/>
    <col min="11520" max="11520" width="13.83203125" style="5" customWidth="1"/>
    <col min="11521" max="11521" width="13.5" style="5" customWidth="1"/>
    <col min="11522" max="11522" width="12.6640625" style="5" customWidth="1"/>
    <col min="11523" max="11523" width="15.6640625" style="5" bestFit="1" customWidth="1"/>
    <col min="11524" max="11524" width="14.1640625" style="5" customWidth="1"/>
    <col min="11525" max="11525" width="15.83203125" style="5" bestFit="1" customWidth="1"/>
    <col min="11526" max="11526" width="13.83203125" style="5" bestFit="1" customWidth="1"/>
    <col min="11527" max="11527" width="12.83203125" style="5" customWidth="1"/>
    <col min="11528" max="11528" width="16" style="5" customWidth="1"/>
    <col min="11529" max="11529" width="11.5" style="5" bestFit="1" customWidth="1"/>
    <col min="11530" max="11530" width="14.83203125" style="5" bestFit="1" customWidth="1"/>
    <col min="11531" max="11531" width="13.83203125" style="5" bestFit="1" customWidth="1"/>
    <col min="11532" max="11532" width="13.83203125" style="5" customWidth="1"/>
    <col min="11533" max="11533" width="13.83203125" style="5" bestFit="1" customWidth="1"/>
    <col min="11534" max="11534" width="16" style="5" customWidth="1"/>
    <col min="11535" max="11535" width="13" style="5" customWidth="1"/>
    <col min="11536" max="11536" width="13.5" style="5" bestFit="1" customWidth="1"/>
    <col min="11537" max="11537" width="10.6640625" style="5" bestFit="1" customWidth="1"/>
    <col min="11538" max="11538" width="12" style="5" bestFit="1" customWidth="1"/>
    <col min="11539" max="11539" width="14.6640625" style="5" bestFit="1" customWidth="1"/>
    <col min="11540" max="11540" width="15.33203125" style="5" customWidth="1"/>
    <col min="11541" max="11541" width="12.33203125" style="5" customWidth="1"/>
    <col min="11542" max="11542" width="8" style="5" bestFit="1" customWidth="1"/>
    <col min="11543" max="11544" width="13" style="5" bestFit="1" customWidth="1"/>
    <col min="11545" max="11545" width="8.83203125" style="5" bestFit="1" customWidth="1"/>
    <col min="11546" max="11546" width="16" style="5" customWidth="1"/>
    <col min="11547" max="11547" width="11.33203125" style="5" customWidth="1"/>
    <col min="11548" max="11548" width="13" style="5" bestFit="1" customWidth="1"/>
    <col min="11549" max="11549" width="14.5" style="5" customWidth="1"/>
    <col min="11550" max="11550" width="13" style="5" bestFit="1" customWidth="1"/>
    <col min="11551" max="11551" width="16" style="5" customWidth="1"/>
    <col min="11552" max="11552" width="11" style="5" bestFit="1" customWidth="1"/>
    <col min="11553" max="11553" width="12.1640625" style="5" bestFit="1" customWidth="1"/>
    <col min="11554" max="11554" width="13.6640625" style="5" bestFit="1" customWidth="1"/>
    <col min="11555" max="11744" width="10.6640625" style="5"/>
    <col min="11745" max="11745" width="3.1640625" style="5" bestFit="1" customWidth="1"/>
    <col min="11746" max="11746" width="17" style="5" bestFit="1" customWidth="1"/>
    <col min="11747" max="11747" width="17.6640625" style="5" customWidth="1"/>
    <col min="11748" max="11748" width="9.83203125" style="5" customWidth="1"/>
    <col min="11749" max="11749" width="10.83203125" style="5" customWidth="1"/>
    <col min="11750" max="11750" width="32.5" style="5" bestFit="1" customWidth="1"/>
    <col min="11751" max="11760" width="16" style="5" customWidth="1"/>
    <col min="11761" max="11761" width="14.1640625" style="5" bestFit="1" customWidth="1"/>
    <col min="11762" max="11762" width="13.5" style="5" bestFit="1" customWidth="1"/>
    <col min="11763" max="11763" width="15.5" style="5" bestFit="1" customWidth="1"/>
    <col min="11764" max="11764" width="13.5" style="5" bestFit="1" customWidth="1"/>
    <col min="11765" max="11765" width="14.6640625" style="5" customWidth="1"/>
    <col min="11766" max="11775" width="16" style="5" customWidth="1"/>
    <col min="11776" max="11776" width="13.83203125" style="5" customWidth="1"/>
    <col min="11777" max="11777" width="13.5" style="5" customWidth="1"/>
    <col min="11778" max="11778" width="12.6640625" style="5" customWidth="1"/>
    <col min="11779" max="11779" width="15.6640625" style="5" bestFit="1" customWidth="1"/>
    <col min="11780" max="11780" width="14.1640625" style="5" customWidth="1"/>
    <col min="11781" max="11781" width="15.83203125" style="5" bestFit="1" customWidth="1"/>
    <col min="11782" max="11782" width="13.83203125" style="5" bestFit="1" customWidth="1"/>
    <col min="11783" max="11783" width="12.83203125" style="5" customWidth="1"/>
    <col min="11784" max="11784" width="16" style="5" customWidth="1"/>
    <col min="11785" max="11785" width="11.5" style="5" bestFit="1" customWidth="1"/>
    <col min="11786" max="11786" width="14.83203125" style="5" bestFit="1" customWidth="1"/>
    <col min="11787" max="11787" width="13.83203125" style="5" bestFit="1" customWidth="1"/>
    <col min="11788" max="11788" width="13.83203125" style="5" customWidth="1"/>
    <col min="11789" max="11789" width="13.83203125" style="5" bestFit="1" customWidth="1"/>
    <col min="11790" max="11790" width="16" style="5" customWidth="1"/>
    <col min="11791" max="11791" width="13" style="5" customWidth="1"/>
    <col min="11792" max="11792" width="13.5" style="5" bestFit="1" customWidth="1"/>
    <col min="11793" max="11793" width="10.6640625" style="5" bestFit="1" customWidth="1"/>
    <col min="11794" max="11794" width="12" style="5" bestFit="1" customWidth="1"/>
    <col min="11795" max="11795" width="14.6640625" style="5" bestFit="1" customWidth="1"/>
    <col min="11796" max="11796" width="15.33203125" style="5" customWidth="1"/>
    <col min="11797" max="11797" width="12.33203125" style="5" customWidth="1"/>
    <col min="11798" max="11798" width="8" style="5" bestFit="1" customWidth="1"/>
    <col min="11799" max="11800" width="13" style="5" bestFit="1" customWidth="1"/>
    <col min="11801" max="11801" width="8.83203125" style="5" bestFit="1" customWidth="1"/>
    <col min="11802" max="11802" width="16" style="5" customWidth="1"/>
    <col min="11803" max="11803" width="11.33203125" style="5" customWidth="1"/>
    <col min="11804" max="11804" width="13" style="5" bestFit="1" customWidth="1"/>
    <col min="11805" max="11805" width="14.5" style="5" customWidth="1"/>
    <col min="11806" max="11806" width="13" style="5" bestFit="1" customWidth="1"/>
    <col min="11807" max="11807" width="16" style="5" customWidth="1"/>
    <col min="11808" max="11808" width="11" style="5" bestFit="1" customWidth="1"/>
    <col min="11809" max="11809" width="12.1640625" style="5" bestFit="1" customWidth="1"/>
    <col min="11810" max="11810" width="13.6640625" style="5" bestFit="1" customWidth="1"/>
    <col min="11811" max="12000" width="10.6640625" style="5"/>
    <col min="12001" max="12001" width="3.1640625" style="5" bestFit="1" customWidth="1"/>
    <col min="12002" max="12002" width="17" style="5" bestFit="1" customWidth="1"/>
    <col min="12003" max="12003" width="17.6640625" style="5" customWidth="1"/>
    <col min="12004" max="12004" width="9.83203125" style="5" customWidth="1"/>
    <col min="12005" max="12005" width="10.83203125" style="5" customWidth="1"/>
    <col min="12006" max="12006" width="32.5" style="5" bestFit="1" customWidth="1"/>
    <col min="12007" max="12016" width="16" style="5" customWidth="1"/>
    <col min="12017" max="12017" width="14.1640625" style="5" bestFit="1" customWidth="1"/>
    <col min="12018" max="12018" width="13.5" style="5" bestFit="1" customWidth="1"/>
    <col min="12019" max="12019" width="15.5" style="5" bestFit="1" customWidth="1"/>
    <col min="12020" max="12020" width="13.5" style="5" bestFit="1" customWidth="1"/>
    <col min="12021" max="12021" width="14.6640625" style="5" customWidth="1"/>
    <col min="12022" max="12031" width="16" style="5" customWidth="1"/>
    <col min="12032" max="12032" width="13.83203125" style="5" customWidth="1"/>
    <col min="12033" max="12033" width="13.5" style="5" customWidth="1"/>
    <col min="12034" max="12034" width="12.6640625" style="5" customWidth="1"/>
    <col min="12035" max="12035" width="15.6640625" style="5" bestFit="1" customWidth="1"/>
    <col min="12036" max="12036" width="14.1640625" style="5" customWidth="1"/>
    <col min="12037" max="12037" width="15.83203125" style="5" bestFit="1" customWidth="1"/>
    <col min="12038" max="12038" width="13.83203125" style="5" bestFit="1" customWidth="1"/>
    <col min="12039" max="12039" width="12.83203125" style="5" customWidth="1"/>
    <col min="12040" max="12040" width="16" style="5" customWidth="1"/>
    <col min="12041" max="12041" width="11.5" style="5" bestFit="1" customWidth="1"/>
    <col min="12042" max="12042" width="14.83203125" style="5" bestFit="1" customWidth="1"/>
    <col min="12043" max="12043" width="13.83203125" style="5" bestFit="1" customWidth="1"/>
    <col min="12044" max="12044" width="13.83203125" style="5" customWidth="1"/>
    <col min="12045" max="12045" width="13.83203125" style="5" bestFit="1" customWidth="1"/>
    <col min="12046" max="12046" width="16" style="5" customWidth="1"/>
    <col min="12047" max="12047" width="13" style="5" customWidth="1"/>
    <col min="12048" max="12048" width="13.5" style="5" bestFit="1" customWidth="1"/>
    <col min="12049" max="12049" width="10.6640625" style="5" bestFit="1" customWidth="1"/>
    <col min="12050" max="12050" width="12" style="5" bestFit="1" customWidth="1"/>
    <col min="12051" max="12051" width="14.6640625" style="5" bestFit="1" customWidth="1"/>
    <col min="12052" max="12052" width="15.33203125" style="5" customWidth="1"/>
    <col min="12053" max="12053" width="12.33203125" style="5" customWidth="1"/>
    <col min="12054" max="12054" width="8" style="5" bestFit="1" customWidth="1"/>
    <col min="12055" max="12056" width="13" style="5" bestFit="1" customWidth="1"/>
    <col min="12057" max="12057" width="8.83203125" style="5" bestFit="1" customWidth="1"/>
    <col min="12058" max="12058" width="16" style="5" customWidth="1"/>
    <col min="12059" max="12059" width="11.33203125" style="5" customWidth="1"/>
    <col min="12060" max="12060" width="13" style="5" bestFit="1" customWidth="1"/>
    <col min="12061" max="12061" width="14.5" style="5" customWidth="1"/>
    <col min="12062" max="12062" width="13" style="5" bestFit="1" customWidth="1"/>
    <col min="12063" max="12063" width="16" style="5" customWidth="1"/>
    <col min="12064" max="12064" width="11" style="5" bestFit="1" customWidth="1"/>
    <col min="12065" max="12065" width="12.1640625" style="5" bestFit="1" customWidth="1"/>
    <col min="12066" max="12066" width="13.6640625" style="5" bestFit="1" customWidth="1"/>
    <col min="12067" max="12256" width="10.6640625" style="5"/>
    <col min="12257" max="12257" width="3.1640625" style="5" bestFit="1" customWidth="1"/>
    <col min="12258" max="12258" width="17" style="5" bestFit="1" customWidth="1"/>
    <col min="12259" max="12259" width="17.6640625" style="5" customWidth="1"/>
    <col min="12260" max="12260" width="9.83203125" style="5" customWidth="1"/>
    <col min="12261" max="12261" width="10.83203125" style="5" customWidth="1"/>
    <col min="12262" max="12262" width="32.5" style="5" bestFit="1" customWidth="1"/>
    <col min="12263" max="12272" width="16" style="5" customWidth="1"/>
    <col min="12273" max="12273" width="14.1640625" style="5" bestFit="1" customWidth="1"/>
    <col min="12274" max="12274" width="13.5" style="5" bestFit="1" customWidth="1"/>
    <col min="12275" max="12275" width="15.5" style="5" bestFit="1" customWidth="1"/>
    <col min="12276" max="12276" width="13.5" style="5" bestFit="1" customWidth="1"/>
    <col min="12277" max="12277" width="14.6640625" style="5" customWidth="1"/>
    <col min="12278" max="12287" width="16" style="5" customWidth="1"/>
    <col min="12288" max="12288" width="13.83203125" style="5" customWidth="1"/>
    <col min="12289" max="12289" width="13.5" style="5" customWidth="1"/>
    <col min="12290" max="12290" width="12.6640625" style="5" customWidth="1"/>
    <col min="12291" max="12291" width="15.6640625" style="5" bestFit="1" customWidth="1"/>
    <col min="12292" max="12292" width="14.1640625" style="5" customWidth="1"/>
    <col min="12293" max="12293" width="15.83203125" style="5" bestFit="1" customWidth="1"/>
    <col min="12294" max="12294" width="13.83203125" style="5" bestFit="1" customWidth="1"/>
    <col min="12295" max="12295" width="12.83203125" style="5" customWidth="1"/>
    <col min="12296" max="12296" width="16" style="5" customWidth="1"/>
    <col min="12297" max="12297" width="11.5" style="5" bestFit="1" customWidth="1"/>
    <col min="12298" max="12298" width="14.83203125" style="5" bestFit="1" customWidth="1"/>
    <col min="12299" max="12299" width="13.83203125" style="5" bestFit="1" customWidth="1"/>
    <col min="12300" max="12300" width="13.83203125" style="5" customWidth="1"/>
    <col min="12301" max="12301" width="13.83203125" style="5" bestFit="1" customWidth="1"/>
    <col min="12302" max="12302" width="16" style="5" customWidth="1"/>
    <col min="12303" max="12303" width="13" style="5" customWidth="1"/>
    <col min="12304" max="12304" width="13.5" style="5" bestFit="1" customWidth="1"/>
    <col min="12305" max="12305" width="10.6640625" style="5" bestFit="1" customWidth="1"/>
    <col min="12306" max="12306" width="12" style="5" bestFit="1" customWidth="1"/>
    <col min="12307" max="12307" width="14.6640625" style="5" bestFit="1" customWidth="1"/>
    <col min="12308" max="12308" width="15.33203125" style="5" customWidth="1"/>
    <col min="12309" max="12309" width="12.33203125" style="5" customWidth="1"/>
    <col min="12310" max="12310" width="8" style="5" bestFit="1" customWidth="1"/>
    <col min="12311" max="12312" width="13" style="5" bestFit="1" customWidth="1"/>
    <col min="12313" max="12313" width="8.83203125" style="5" bestFit="1" customWidth="1"/>
    <col min="12314" max="12314" width="16" style="5" customWidth="1"/>
    <col min="12315" max="12315" width="11.33203125" style="5" customWidth="1"/>
    <col min="12316" max="12316" width="13" style="5" bestFit="1" customWidth="1"/>
    <col min="12317" max="12317" width="14.5" style="5" customWidth="1"/>
    <col min="12318" max="12318" width="13" style="5" bestFit="1" customWidth="1"/>
    <col min="12319" max="12319" width="16" style="5" customWidth="1"/>
    <col min="12320" max="12320" width="11" style="5" bestFit="1" customWidth="1"/>
    <col min="12321" max="12321" width="12.1640625" style="5" bestFit="1" customWidth="1"/>
    <col min="12322" max="12322" width="13.6640625" style="5" bestFit="1" customWidth="1"/>
    <col min="12323" max="12512" width="10.6640625" style="5"/>
    <col min="12513" max="12513" width="3.1640625" style="5" bestFit="1" customWidth="1"/>
    <col min="12514" max="12514" width="17" style="5" bestFit="1" customWidth="1"/>
    <col min="12515" max="12515" width="17.6640625" style="5" customWidth="1"/>
    <col min="12516" max="12516" width="9.83203125" style="5" customWidth="1"/>
    <col min="12517" max="12517" width="10.83203125" style="5" customWidth="1"/>
    <col min="12518" max="12518" width="32.5" style="5" bestFit="1" customWidth="1"/>
    <col min="12519" max="12528" width="16" style="5" customWidth="1"/>
    <col min="12529" max="12529" width="14.1640625" style="5" bestFit="1" customWidth="1"/>
    <col min="12530" max="12530" width="13.5" style="5" bestFit="1" customWidth="1"/>
    <col min="12531" max="12531" width="15.5" style="5" bestFit="1" customWidth="1"/>
    <col min="12532" max="12532" width="13.5" style="5" bestFit="1" customWidth="1"/>
    <col min="12533" max="12533" width="14.6640625" style="5" customWidth="1"/>
    <col min="12534" max="12543" width="16" style="5" customWidth="1"/>
    <col min="12544" max="12544" width="13.83203125" style="5" customWidth="1"/>
    <col min="12545" max="12545" width="13.5" style="5" customWidth="1"/>
    <col min="12546" max="12546" width="12.6640625" style="5" customWidth="1"/>
    <col min="12547" max="12547" width="15.6640625" style="5" bestFit="1" customWidth="1"/>
    <col min="12548" max="12548" width="14.1640625" style="5" customWidth="1"/>
    <col min="12549" max="12549" width="15.83203125" style="5" bestFit="1" customWidth="1"/>
    <col min="12550" max="12550" width="13.83203125" style="5" bestFit="1" customWidth="1"/>
    <col min="12551" max="12551" width="12.83203125" style="5" customWidth="1"/>
    <col min="12552" max="12552" width="16" style="5" customWidth="1"/>
    <col min="12553" max="12553" width="11.5" style="5" bestFit="1" customWidth="1"/>
    <col min="12554" max="12554" width="14.83203125" style="5" bestFit="1" customWidth="1"/>
    <col min="12555" max="12555" width="13.83203125" style="5" bestFit="1" customWidth="1"/>
    <col min="12556" max="12556" width="13.83203125" style="5" customWidth="1"/>
    <col min="12557" max="12557" width="13.83203125" style="5" bestFit="1" customWidth="1"/>
    <col min="12558" max="12558" width="16" style="5" customWidth="1"/>
    <col min="12559" max="12559" width="13" style="5" customWidth="1"/>
    <col min="12560" max="12560" width="13.5" style="5" bestFit="1" customWidth="1"/>
    <col min="12561" max="12561" width="10.6640625" style="5" bestFit="1" customWidth="1"/>
    <col min="12562" max="12562" width="12" style="5" bestFit="1" customWidth="1"/>
    <col min="12563" max="12563" width="14.6640625" style="5" bestFit="1" customWidth="1"/>
    <col min="12564" max="12564" width="15.33203125" style="5" customWidth="1"/>
    <col min="12565" max="12565" width="12.33203125" style="5" customWidth="1"/>
    <col min="12566" max="12566" width="8" style="5" bestFit="1" customWidth="1"/>
    <col min="12567" max="12568" width="13" style="5" bestFit="1" customWidth="1"/>
    <col min="12569" max="12569" width="8.83203125" style="5" bestFit="1" customWidth="1"/>
    <col min="12570" max="12570" width="16" style="5" customWidth="1"/>
    <col min="12571" max="12571" width="11.33203125" style="5" customWidth="1"/>
    <col min="12572" max="12572" width="13" style="5" bestFit="1" customWidth="1"/>
    <col min="12573" max="12573" width="14.5" style="5" customWidth="1"/>
    <col min="12574" max="12574" width="13" style="5" bestFit="1" customWidth="1"/>
    <col min="12575" max="12575" width="16" style="5" customWidth="1"/>
    <col min="12576" max="12576" width="11" style="5" bestFit="1" customWidth="1"/>
    <col min="12577" max="12577" width="12.1640625" style="5" bestFit="1" customWidth="1"/>
    <col min="12578" max="12578" width="13.6640625" style="5" bestFit="1" customWidth="1"/>
    <col min="12579" max="12768" width="10.6640625" style="5"/>
    <col min="12769" max="12769" width="3.1640625" style="5" bestFit="1" customWidth="1"/>
    <col min="12770" max="12770" width="17" style="5" bestFit="1" customWidth="1"/>
    <col min="12771" max="12771" width="17.6640625" style="5" customWidth="1"/>
    <col min="12772" max="12772" width="9.83203125" style="5" customWidth="1"/>
    <col min="12773" max="12773" width="10.83203125" style="5" customWidth="1"/>
    <col min="12774" max="12774" width="32.5" style="5" bestFit="1" customWidth="1"/>
    <col min="12775" max="12784" width="16" style="5" customWidth="1"/>
    <col min="12785" max="12785" width="14.1640625" style="5" bestFit="1" customWidth="1"/>
    <col min="12786" max="12786" width="13.5" style="5" bestFit="1" customWidth="1"/>
    <col min="12787" max="12787" width="15.5" style="5" bestFit="1" customWidth="1"/>
    <col min="12788" max="12788" width="13.5" style="5" bestFit="1" customWidth="1"/>
    <col min="12789" max="12789" width="14.6640625" style="5" customWidth="1"/>
    <col min="12790" max="12799" width="16" style="5" customWidth="1"/>
    <col min="12800" max="12800" width="13.83203125" style="5" customWidth="1"/>
    <col min="12801" max="12801" width="13.5" style="5" customWidth="1"/>
    <col min="12802" max="12802" width="12.6640625" style="5" customWidth="1"/>
    <col min="12803" max="12803" width="15.6640625" style="5" bestFit="1" customWidth="1"/>
    <col min="12804" max="12804" width="14.1640625" style="5" customWidth="1"/>
    <col min="12805" max="12805" width="15.83203125" style="5" bestFit="1" customWidth="1"/>
    <col min="12806" max="12806" width="13.83203125" style="5" bestFit="1" customWidth="1"/>
    <col min="12807" max="12807" width="12.83203125" style="5" customWidth="1"/>
    <col min="12808" max="12808" width="16" style="5" customWidth="1"/>
    <col min="12809" max="12809" width="11.5" style="5" bestFit="1" customWidth="1"/>
    <col min="12810" max="12810" width="14.83203125" style="5" bestFit="1" customWidth="1"/>
    <col min="12811" max="12811" width="13.83203125" style="5" bestFit="1" customWidth="1"/>
    <col min="12812" max="12812" width="13.83203125" style="5" customWidth="1"/>
    <col min="12813" max="12813" width="13.83203125" style="5" bestFit="1" customWidth="1"/>
    <col min="12814" max="12814" width="16" style="5" customWidth="1"/>
    <col min="12815" max="12815" width="13" style="5" customWidth="1"/>
    <col min="12816" max="12816" width="13.5" style="5" bestFit="1" customWidth="1"/>
    <col min="12817" max="12817" width="10.6640625" style="5" bestFit="1" customWidth="1"/>
    <col min="12818" max="12818" width="12" style="5" bestFit="1" customWidth="1"/>
    <col min="12819" max="12819" width="14.6640625" style="5" bestFit="1" customWidth="1"/>
    <col min="12820" max="12820" width="15.33203125" style="5" customWidth="1"/>
    <col min="12821" max="12821" width="12.33203125" style="5" customWidth="1"/>
    <col min="12822" max="12822" width="8" style="5" bestFit="1" customWidth="1"/>
    <col min="12823" max="12824" width="13" style="5" bestFit="1" customWidth="1"/>
    <col min="12825" max="12825" width="8.83203125" style="5" bestFit="1" customWidth="1"/>
    <col min="12826" max="12826" width="16" style="5" customWidth="1"/>
    <col min="12827" max="12827" width="11.33203125" style="5" customWidth="1"/>
    <col min="12828" max="12828" width="13" style="5" bestFit="1" customWidth="1"/>
    <col min="12829" max="12829" width="14.5" style="5" customWidth="1"/>
    <col min="12830" max="12830" width="13" style="5" bestFit="1" customWidth="1"/>
    <col min="12831" max="12831" width="16" style="5" customWidth="1"/>
    <col min="12832" max="12832" width="11" style="5" bestFit="1" customWidth="1"/>
    <col min="12833" max="12833" width="12.1640625" style="5" bestFit="1" customWidth="1"/>
    <col min="12834" max="12834" width="13.6640625" style="5" bestFit="1" customWidth="1"/>
    <col min="12835" max="13024" width="10.6640625" style="5"/>
    <col min="13025" max="13025" width="3.1640625" style="5" bestFit="1" customWidth="1"/>
    <col min="13026" max="13026" width="17" style="5" bestFit="1" customWidth="1"/>
    <col min="13027" max="13027" width="17.6640625" style="5" customWidth="1"/>
    <col min="13028" max="13028" width="9.83203125" style="5" customWidth="1"/>
    <col min="13029" max="13029" width="10.83203125" style="5" customWidth="1"/>
    <col min="13030" max="13030" width="32.5" style="5" bestFit="1" customWidth="1"/>
    <col min="13031" max="13040" width="16" style="5" customWidth="1"/>
    <col min="13041" max="13041" width="14.1640625" style="5" bestFit="1" customWidth="1"/>
    <col min="13042" max="13042" width="13.5" style="5" bestFit="1" customWidth="1"/>
    <col min="13043" max="13043" width="15.5" style="5" bestFit="1" customWidth="1"/>
    <col min="13044" max="13044" width="13.5" style="5" bestFit="1" customWidth="1"/>
    <col min="13045" max="13045" width="14.6640625" style="5" customWidth="1"/>
    <col min="13046" max="13055" width="16" style="5" customWidth="1"/>
    <col min="13056" max="13056" width="13.83203125" style="5" customWidth="1"/>
    <col min="13057" max="13057" width="13.5" style="5" customWidth="1"/>
    <col min="13058" max="13058" width="12.6640625" style="5" customWidth="1"/>
    <col min="13059" max="13059" width="15.6640625" style="5" bestFit="1" customWidth="1"/>
    <col min="13060" max="13060" width="14.1640625" style="5" customWidth="1"/>
    <col min="13061" max="13061" width="15.83203125" style="5" bestFit="1" customWidth="1"/>
    <col min="13062" max="13062" width="13.83203125" style="5" bestFit="1" customWidth="1"/>
    <col min="13063" max="13063" width="12.83203125" style="5" customWidth="1"/>
    <col min="13064" max="13064" width="16" style="5" customWidth="1"/>
    <col min="13065" max="13065" width="11.5" style="5" bestFit="1" customWidth="1"/>
    <col min="13066" max="13066" width="14.83203125" style="5" bestFit="1" customWidth="1"/>
    <col min="13067" max="13067" width="13.83203125" style="5" bestFit="1" customWidth="1"/>
    <col min="13068" max="13068" width="13.83203125" style="5" customWidth="1"/>
    <col min="13069" max="13069" width="13.83203125" style="5" bestFit="1" customWidth="1"/>
    <col min="13070" max="13070" width="16" style="5" customWidth="1"/>
    <col min="13071" max="13071" width="13" style="5" customWidth="1"/>
    <col min="13072" max="13072" width="13.5" style="5" bestFit="1" customWidth="1"/>
    <col min="13073" max="13073" width="10.6640625" style="5" bestFit="1" customWidth="1"/>
    <col min="13074" max="13074" width="12" style="5" bestFit="1" customWidth="1"/>
    <col min="13075" max="13075" width="14.6640625" style="5" bestFit="1" customWidth="1"/>
    <col min="13076" max="13076" width="15.33203125" style="5" customWidth="1"/>
    <col min="13077" max="13077" width="12.33203125" style="5" customWidth="1"/>
    <col min="13078" max="13078" width="8" style="5" bestFit="1" customWidth="1"/>
    <col min="13079" max="13080" width="13" style="5" bestFit="1" customWidth="1"/>
    <col min="13081" max="13081" width="8.83203125" style="5" bestFit="1" customWidth="1"/>
    <col min="13082" max="13082" width="16" style="5" customWidth="1"/>
    <col min="13083" max="13083" width="11.33203125" style="5" customWidth="1"/>
    <col min="13084" max="13084" width="13" style="5" bestFit="1" customWidth="1"/>
    <col min="13085" max="13085" width="14.5" style="5" customWidth="1"/>
    <col min="13086" max="13086" width="13" style="5" bestFit="1" customWidth="1"/>
    <col min="13087" max="13087" width="16" style="5" customWidth="1"/>
    <col min="13088" max="13088" width="11" style="5" bestFit="1" customWidth="1"/>
    <col min="13089" max="13089" width="12.1640625" style="5" bestFit="1" customWidth="1"/>
    <col min="13090" max="13090" width="13.6640625" style="5" bestFit="1" customWidth="1"/>
    <col min="13091" max="13280" width="10.6640625" style="5"/>
    <col min="13281" max="13281" width="3.1640625" style="5" bestFit="1" customWidth="1"/>
    <col min="13282" max="13282" width="17" style="5" bestFit="1" customWidth="1"/>
    <col min="13283" max="13283" width="17.6640625" style="5" customWidth="1"/>
    <col min="13284" max="13284" width="9.83203125" style="5" customWidth="1"/>
    <col min="13285" max="13285" width="10.83203125" style="5" customWidth="1"/>
    <col min="13286" max="13286" width="32.5" style="5" bestFit="1" customWidth="1"/>
    <col min="13287" max="13296" width="16" style="5" customWidth="1"/>
    <col min="13297" max="13297" width="14.1640625" style="5" bestFit="1" customWidth="1"/>
    <col min="13298" max="13298" width="13.5" style="5" bestFit="1" customWidth="1"/>
    <col min="13299" max="13299" width="15.5" style="5" bestFit="1" customWidth="1"/>
    <col min="13300" max="13300" width="13.5" style="5" bestFit="1" customWidth="1"/>
    <col min="13301" max="13301" width="14.6640625" style="5" customWidth="1"/>
    <col min="13302" max="13311" width="16" style="5" customWidth="1"/>
    <col min="13312" max="13312" width="13.83203125" style="5" customWidth="1"/>
    <col min="13313" max="13313" width="13.5" style="5" customWidth="1"/>
    <col min="13314" max="13314" width="12.6640625" style="5" customWidth="1"/>
    <col min="13315" max="13315" width="15.6640625" style="5" bestFit="1" customWidth="1"/>
    <col min="13316" max="13316" width="14.1640625" style="5" customWidth="1"/>
    <col min="13317" max="13317" width="15.83203125" style="5" bestFit="1" customWidth="1"/>
    <col min="13318" max="13318" width="13.83203125" style="5" bestFit="1" customWidth="1"/>
    <col min="13319" max="13319" width="12.83203125" style="5" customWidth="1"/>
    <col min="13320" max="13320" width="16" style="5" customWidth="1"/>
    <col min="13321" max="13321" width="11.5" style="5" bestFit="1" customWidth="1"/>
    <col min="13322" max="13322" width="14.83203125" style="5" bestFit="1" customWidth="1"/>
    <col min="13323" max="13323" width="13.83203125" style="5" bestFit="1" customWidth="1"/>
    <col min="13324" max="13324" width="13.83203125" style="5" customWidth="1"/>
    <col min="13325" max="13325" width="13.83203125" style="5" bestFit="1" customWidth="1"/>
    <col min="13326" max="13326" width="16" style="5" customWidth="1"/>
    <col min="13327" max="13327" width="13" style="5" customWidth="1"/>
    <col min="13328" max="13328" width="13.5" style="5" bestFit="1" customWidth="1"/>
    <col min="13329" max="13329" width="10.6640625" style="5" bestFit="1" customWidth="1"/>
    <col min="13330" max="13330" width="12" style="5" bestFit="1" customWidth="1"/>
    <col min="13331" max="13331" width="14.6640625" style="5" bestFit="1" customWidth="1"/>
    <col min="13332" max="13332" width="15.33203125" style="5" customWidth="1"/>
    <col min="13333" max="13333" width="12.33203125" style="5" customWidth="1"/>
    <col min="13334" max="13334" width="8" style="5" bestFit="1" customWidth="1"/>
    <col min="13335" max="13336" width="13" style="5" bestFit="1" customWidth="1"/>
    <col min="13337" max="13337" width="8.83203125" style="5" bestFit="1" customWidth="1"/>
    <col min="13338" max="13338" width="16" style="5" customWidth="1"/>
    <col min="13339" max="13339" width="11.33203125" style="5" customWidth="1"/>
    <col min="13340" max="13340" width="13" style="5" bestFit="1" customWidth="1"/>
    <col min="13341" max="13341" width="14.5" style="5" customWidth="1"/>
    <col min="13342" max="13342" width="13" style="5" bestFit="1" customWidth="1"/>
    <col min="13343" max="13343" width="16" style="5" customWidth="1"/>
    <col min="13344" max="13344" width="11" style="5" bestFit="1" customWidth="1"/>
    <col min="13345" max="13345" width="12.1640625" style="5" bestFit="1" customWidth="1"/>
    <col min="13346" max="13346" width="13.6640625" style="5" bestFit="1" customWidth="1"/>
    <col min="13347" max="13536" width="10.6640625" style="5"/>
    <col min="13537" max="13537" width="3.1640625" style="5" bestFit="1" customWidth="1"/>
    <col min="13538" max="13538" width="17" style="5" bestFit="1" customWidth="1"/>
    <col min="13539" max="13539" width="17.6640625" style="5" customWidth="1"/>
    <col min="13540" max="13540" width="9.83203125" style="5" customWidth="1"/>
    <col min="13541" max="13541" width="10.83203125" style="5" customWidth="1"/>
    <col min="13542" max="13542" width="32.5" style="5" bestFit="1" customWidth="1"/>
    <col min="13543" max="13552" width="16" style="5" customWidth="1"/>
    <col min="13553" max="13553" width="14.1640625" style="5" bestFit="1" customWidth="1"/>
    <col min="13554" max="13554" width="13.5" style="5" bestFit="1" customWidth="1"/>
    <col min="13555" max="13555" width="15.5" style="5" bestFit="1" customWidth="1"/>
    <col min="13556" max="13556" width="13.5" style="5" bestFit="1" customWidth="1"/>
    <col min="13557" max="13557" width="14.6640625" style="5" customWidth="1"/>
    <col min="13558" max="13567" width="16" style="5" customWidth="1"/>
    <col min="13568" max="13568" width="13.83203125" style="5" customWidth="1"/>
    <col min="13569" max="13569" width="13.5" style="5" customWidth="1"/>
    <col min="13570" max="13570" width="12.6640625" style="5" customWidth="1"/>
    <col min="13571" max="13571" width="15.6640625" style="5" bestFit="1" customWidth="1"/>
    <col min="13572" max="13572" width="14.1640625" style="5" customWidth="1"/>
    <col min="13573" max="13573" width="15.83203125" style="5" bestFit="1" customWidth="1"/>
    <col min="13574" max="13574" width="13.83203125" style="5" bestFit="1" customWidth="1"/>
    <col min="13575" max="13575" width="12.83203125" style="5" customWidth="1"/>
    <col min="13576" max="13576" width="16" style="5" customWidth="1"/>
    <col min="13577" max="13577" width="11.5" style="5" bestFit="1" customWidth="1"/>
    <col min="13578" max="13578" width="14.83203125" style="5" bestFit="1" customWidth="1"/>
    <col min="13579" max="13579" width="13.83203125" style="5" bestFit="1" customWidth="1"/>
    <col min="13580" max="13580" width="13.83203125" style="5" customWidth="1"/>
    <col min="13581" max="13581" width="13.83203125" style="5" bestFit="1" customWidth="1"/>
    <col min="13582" max="13582" width="16" style="5" customWidth="1"/>
    <col min="13583" max="13583" width="13" style="5" customWidth="1"/>
    <col min="13584" max="13584" width="13.5" style="5" bestFit="1" customWidth="1"/>
    <col min="13585" max="13585" width="10.6640625" style="5" bestFit="1" customWidth="1"/>
    <col min="13586" max="13586" width="12" style="5" bestFit="1" customWidth="1"/>
    <col min="13587" max="13587" width="14.6640625" style="5" bestFit="1" customWidth="1"/>
    <col min="13588" max="13588" width="15.33203125" style="5" customWidth="1"/>
    <col min="13589" max="13589" width="12.33203125" style="5" customWidth="1"/>
    <col min="13590" max="13590" width="8" style="5" bestFit="1" customWidth="1"/>
    <col min="13591" max="13592" width="13" style="5" bestFit="1" customWidth="1"/>
    <col min="13593" max="13593" width="8.83203125" style="5" bestFit="1" customWidth="1"/>
    <col min="13594" max="13594" width="16" style="5" customWidth="1"/>
    <col min="13595" max="13595" width="11.33203125" style="5" customWidth="1"/>
    <col min="13596" max="13596" width="13" style="5" bestFit="1" customWidth="1"/>
    <col min="13597" max="13597" width="14.5" style="5" customWidth="1"/>
    <col min="13598" max="13598" width="13" style="5" bestFit="1" customWidth="1"/>
    <col min="13599" max="13599" width="16" style="5" customWidth="1"/>
    <col min="13600" max="13600" width="11" style="5" bestFit="1" customWidth="1"/>
    <col min="13601" max="13601" width="12.1640625" style="5" bestFit="1" customWidth="1"/>
    <col min="13602" max="13602" width="13.6640625" style="5" bestFit="1" customWidth="1"/>
    <col min="13603" max="13792" width="10.6640625" style="5"/>
    <col min="13793" max="13793" width="3.1640625" style="5" bestFit="1" customWidth="1"/>
    <col min="13794" max="13794" width="17" style="5" bestFit="1" customWidth="1"/>
    <col min="13795" max="13795" width="17.6640625" style="5" customWidth="1"/>
    <col min="13796" max="13796" width="9.83203125" style="5" customWidth="1"/>
    <col min="13797" max="13797" width="10.83203125" style="5" customWidth="1"/>
    <col min="13798" max="13798" width="32.5" style="5" bestFit="1" customWidth="1"/>
    <col min="13799" max="13808" width="16" style="5" customWidth="1"/>
    <col min="13809" max="13809" width="14.1640625" style="5" bestFit="1" customWidth="1"/>
    <col min="13810" max="13810" width="13.5" style="5" bestFit="1" customWidth="1"/>
    <col min="13811" max="13811" width="15.5" style="5" bestFit="1" customWidth="1"/>
    <col min="13812" max="13812" width="13.5" style="5" bestFit="1" customWidth="1"/>
    <col min="13813" max="13813" width="14.6640625" style="5" customWidth="1"/>
    <col min="13814" max="13823" width="16" style="5" customWidth="1"/>
    <col min="13824" max="13824" width="13.83203125" style="5" customWidth="1"/>
    <col min="13825" max="13825" width="13.5" style="5" customWidth="1"/>
    <col min="13826" max="13826" width="12.6640625" style="5" customWidth="1"/>
    <col min="13827" max="13827" width="15.6640625" style="5" bestFit="1" customWidth="1"/>
    <col min="13828" max="13828" width="14.1640625" style="5" customWidth="1"/>
    <col min="13829" max="13829" width="15.83203125" style="5" bestFit="1" customWidth="1"/>
    <col min="13830" max="13830" width="13.83203125" style="5" bestFit="1" customWidth="1"/>
    <col min="13831" max="13831" width="12.83203125" style="5" customWidth="1"/>
    <col min="13832" max="13832" width="16" style="5" customWidth="1"/>
    <col min="13833" max="13833" width="11.5" style="5" bestFit="1" customWidth="1"/>
    <col min="13834" max="13834" width="14.83203125" style="5" bestFit="1" customWidth="1"/>
    <col min="13835" max="13835" width="13.83203125" style="5" bestFit="1" customWidth="1"/>
    <col min="13836" max="13836" width="13.83203125" style="5" customWidth="1"/>
    <col min="13837" max="13837" width="13.83203125" style="5" bestFit="1" customWidth="1"/>
    <col min="13838" max="13838" width="16" style="5" customWidth="1"/>
    <col min="13839" max="13839" width="13" style="5" customWidth="1"/>
    <col min="13840" max="13840" width="13.5" style="5" bestFit="1" customWidth="1"/>
    <col min="13841" max="13841" width="10.6640625" style="5" bestFit="1" customWidth="1"/>
    <col min="13842" max="13842" width="12" style="5" bestFit="1" customWidth="1"/>
    <col min="13843" max="13843" width="14.6640625" style="5" bestFit="1" customWidth="1"/>
    <col min="13844" max="13844" width="15.33203125" style="5" customWidth="1"/>
    <col min="13845" max="13845" width="12.33203125" style="5" customWidth="1"/>
    <col min="13846" max="13846" width="8" style="5" bestFit="1" customWidth="1"/>
    <col min="13847" max="13848" width="13" style="5" bestFit="1" customWidth="1"/>
    <col min="13849" max="13849" width="8.83203125" style="5" bestFit="1" customWidth="1"/>
    <col min="13850" max="13850" width="16" style="5" customWidth="1"/>
    <col min="13851" max="13851" width="11.33203125" style="5" customWidth="1"/>
    <col min="13852" max="13852" width="13" style="5" bestFit="1" customWidth="1"/>
    <col min="13853" max="13853" width="14.5" style="5" customWidth="1"/>
    <col min="13854" max="13854" width="13" style="5" bestFit="1" customWidth="1"/>
    <col min="13855" max="13855" width="16" style="5" customWidth="1"/>
    <col min="13856" max="13856" width="11" style="5" bestFit="1" customWidth="1"/>
    <col min="13857" max="13857" width="12.1640625" style="5" bestFit="1" customWidth="1"/>
    <col min="13858" max="13858" width="13.6640625" style="5" bestFit="1" customWidth="1"/>
    <col min="13859" max="14048" width="10.6640625" style="5"/>
    <col min="14049" max="14049" width="3.1640625" style="5" bestFit="1" customWidth="1"/>
    <col min="14050" max="14050" width="17" style="5" bestFit="1" customWidth="1"/>
    <col min="14051" max="14051" width="17.6640625" style="5" customWidth="1"/>
    <col min="14052" max="14052" width="9.83203125" style="5" customWidth="1"/>
    <col min="14053" max="14053" width="10.83203125" style="5" customWidth="1"/>
    <col min="14054" max="14054" width="32.5" style="5" bestFit="1" customWidth="1"/>
    <col min="14055" max="14064" width="16" style="5" customWidth="1"/>
    <col min="14065" max="14065" width="14.1640625" style="5" bestFit="1" customWidth="1"/>
    <col min="14066" max="14066" width="13.5" style="5" bestFit="1" customWidth="1"/>
    <col min="14067" max="14067" width="15.5" style="5" bestFit="1" customWidth="1"/>
    <col min="14068" max="14068" width="13.5" style="5" bestFit="1" customWidth="1"/>
    <col min="14069" max="14069" width="14.6640625" style="5" customWidth="1"/>
    <col min="14070" max="14079" width="16" style="5" customWidth="1"/>
    <col min="14080" max="14080" width="13.83203125" style="5" customWidth="1"/>
    <col min="14081" max="14081" width="13.5" style="5" customWidth="1"/>
    <col min="14082" max="14082" width="12.6640625" style="5" customWidth="1"/>
    <col min="14083" max="14083" width="15.6640625" style="5" bestFit="1" customWidth="1"/>
    <col min="14084" max="14084" width="14.1640625" style="5" customWidth="1"/>
    <col min="14085" max="14085" width="15.83203125" style="5" bestFit="1" customWidth="1"/>
    <col min="14086" max="14086" width="13.83203125" style="5" bestFit="1" customWidth="1"/>
    <col min="14087" max="14087" width="12.83203125" style="5" customWidth="1"/>
    <col min="14088" max="14088" width="16" style="5" customWidth="1"/>
    <col min="14089" max="14089" width="11.5" style="5" bestFit="1" customWidth="1"/>
    <col min="14090" max="14090" width="14.83203125" style="5" bestFit="1" customWidth="1"/>
    <col min="14091" max="14091" width="13.83203125" style="5" bestFit="1" customWidth="1"/>
    <col min="14092" max="14092" width="13.83203125" style="5" customWidth="1"/>
    <col min="14093" max="14093" width="13.83203125" style="5" bestFit="1" customWidth="1"/>
    <col min="14094" max="14094" width="16" style="5" customWidth="1"/>
    <col min="14095" max="14095" width="13" style="5" customWidth="1"/>
    <col min="14096" max="14096" width="13.5" style="5" bestFit="1" customWidth="1"/>
    <col min="14097" max="14097" width="10.6640625" style="5" bestFit="1" customWidth="1"/>
    <col min="14098" max="14098" width="12" style="5" bestFit="1" customWidth="1"/>
    <col min="14099" max="14099" width="14.6640625" style="5" bestFit="1" customWidth="1"/>
    <col min="14100" max="14100" width="15.33203125" style="5" customWidth="1"/>
    <col min="14101" max="14101" width="12.33203125" style="5" customWidth="1"/>
    <col min="14102" max="14102" width="8" style="5" bestFit="1" customWidth="1"/>
    <col min="14103" max="14104" width="13" style="5" bestFit="1" customWidth="1"/>
    <col min="14105" max="14105" width="8.83203125" style="5" bestFit="1" customWidth="1"/>
    <col min="14106" max="14106" width="16" style="5" customWidth="1"/>
    <col min="14107" max="14107" width="11.33203125" style="5" customWidth="1"/>
    <col min="14108" max="14108" width="13" style="5" bestFit="1" customWidth="1"/>
    <col min="14109" max="14109" width="14.5" style="5" customWidth="1"/>
    <col min="14110" max="14110" width="13" style="5" bestFit="1" customWidth="1"/>
    <col min="14111" max="14111" width="16" style="5" customWidth="1"/>
    <col min="14112" max="14112" width="11" style="5" bestFit="1" customWidth="1"/>
    <col min="14113" max="14113" width="12.1640625" style="5" bestFit="1" customWidth="1"/>
    <col min="14114" max="14114" width="13.6640625" style="5" bestFit="1" customWidth="1"/>
    <col min="14115" max="14304" width="10.6640625" style="5"/>
    <col min="14305" max="14305" width="3.1640625" style="5" bestFit="1" customWidth="1"/>
    <col min="14306" max="14306" width="17" style="5" bestFit="1" customWidth="1"/>
    <col min="14307" max="14307" width="17.6640625" style="5" customWidth="1"/>
    <col min="14308" max="14308" width="9.83203125" style="5" customWidth="1"/>
    <col min="14309" max="14309" width="10.83203125" style="5" customWidth="1"/>
    <col min="14310" max="14310" width="32.5" style="5" bestFit="1" customWidth="1"/>
    <col min="14311" max="14320" width="16" style="5" customWidth="1"/>
    <col min="14321" max="14321" width="14.1640625" style="5" bestFit="1" customWidth="1"/>
    <col min="14322" max="14322" width="13.5" style="5" bestFit="1" customWidth="1"/>
    <col min="14323" max="14323" width="15.5" style="5" bestFit="1" customWidth="1"/>
    <col min="14324" max="14324" width="13.5" style="5" bestFit="1" customWidth="1"/>
    <col min="14325" max="14325" width="14.6640625" style="5" customWidth="1"/>
    <col min="14326" max="14335" width="16" style="5" customWidth="1"/>
    <col min="14336" max="14336" width="13.83203125" style="5" customWidth="1"/>
    <col min="14337" max="14337" width="13.5" style="5" customWidth="1"/>
    <col min="14338" max="14338" width="12.6640625" style="5" customWidth="1"/>
    <col min="14339" max="14339" width="15.6640625" style="5" bestFit="1" customWidth="1"/>
    <col min="14340" max="14340" width="14.1640625" style="5" customWidth="1"/>
    <col min="14341" max="14341" width="15.83203125" style="5" bestFit="1" customWidth="1"/>
    <col min="14342" max="14342" width="13.83203125" style="5" bestFit="1" customWidth="1"/>
    <col min="14343" max="14343" width="12.83203125" style="5" customWidth="1"/>
    <col min="14344" max="14344" width="16" style="5" customWidth="1"/>
    <col min="14345" max="14345" width="11.5" style="5" bestFit="1" customWidth="1"/>
    <col min="14346" max="14346" width="14.83203125" style="5" bestFit="1" customWidth="1"/>
    <col min="14347" max="14347" width="13.83203125" style="5" bestFit="1" customWidth="1"/>
    <col min="14348" max="14348" width="13.83203125" style="5" customWidth="1"/>
    <col min="14349" max="14349" width="13.83203125" style="5" bestFit="1" customWidth="1"/>
    <col min="14350" max="14350" width="16" style="5" customWidth="1"/>
    <col min="14351" max="14351" width="13" style="5" customWidth="1"/>
    <col min="14352" max="14352" width="13.5" style="5" bestFit="1" customWidth="1"/>
    <col min="14353" max="14353" width="10.6640625" style="5" bestFit="1" customWidth="1"/>
    <col min="14354" max="14354" width="12" style="5" bestFit="1" customWidth="1"/>
    <col min="14355" max="14355" width="14.6640625" style="5" bestFit="1" customWidth="1"/>
    <col min="14356" max="14356" width="15.33203125" style="5" customWidth="1"/>
    <col min="14357" max="14357" width="12.33203125" style="5" customWidth="1"/>
    <col min="14358" max="14358" width="8" style="5" bestFit="1" customWidth="1"/>
    <col min="14359" max="14360" width="13" style="5" bestFit="1" customWidth="1"/>
    <col min="14361" max="14361" width="8.83203125" style="5" bestFit="1" customWidth="1"/>
    <col min="14362" max="14362" width="16" style="5" customWidth="1"/>
    <col min="14363" max="14363" width="11.33203125" style="5" customWidth="1"/>
    <col min="14364" max="14364" width="13" style="5" bestFit="1" customWidth="1"/>
    <col min="14365" max="14365" width="14.5" style="5" customWidth="1"/>
    <col min="14366" max="14366" width="13" style="5" bestFit="1" customWidth="1"/>
    <col min="14367" max="14367" width="16" style="5" customWidth="1"/>
    <col min="14368" max="14368" width="11" style="5" bestFit="1" customWidth="1"/>
    <col min="14369" max="14369" width="12.1640625" style="5" bestFit="1" customWidth="1"/>
    <col min="14370" max="14370" width="13.6640625" style="5" bestFit="1" customWidth="1"/>
    <col min="14371" max="14560" width="10.6640625" style="5"/>
    <col min="14561" max="14561" width="3.1640625" style="5" bestFit="1" customWidth="1"/>
    <col min="14562" max="14562" width="17" style="5" bestFit="1" customWidth="1"/>
    <col min="14563" max="14563" width="17.6640625" style="5" customWidth="1"/>
    <col min="14564" max="14564" width="9.83203125" style="5" customWidth="1"/>
    <col min="14565" max="14565" width="10.83203125" style="5" customWidth="1"/>
    <col min="14566" max="14566" width="32.5" style="5" bestFit="1" customWidth="1"/>
    <col min="14567" max="14576" width="16" style="5" customWidth="1"/>
    <col min="14577" max="14577" width="14.1640625" style="5" bestFit="1" customWidth="1"/>
    <col min="14578" max="14578" width="13.5" style="5" bestFit="1" customWidth="1"/>
    <col min="14579" max="14579" width="15.5" style="5" bestFit="1" customWidth="1"/>
    <col min="14580" max="14580" width="13.5" style="5" bestFit="1" customWidth="1"/>
    <col min="14581" max="14581" width="14.6640625" style="5" customWidth="1"/>
    <col min="14582" max="14591" width="16" style="5" customWidth="1"/>
    <col min="14592" max="14592" width="13.83203125" style="5" customWidth="1"/>
    <col min="14593" max="14593" width="13.5" style="5" customWidth="1"/>
    <col min="14594" max="14594" width="12.6640625" style="5" customWidth="1"/>
    <col min="14595" max="14595" width="15.6640625" style="5" bestFit="1" customWidth="1"/>
    <col min="14596" max="14596" width="14.1640625" style="5" customWidth="1"/>
    <col min="14597" max="14597" width="15.83203125" style="5" bestFit="1" customWidth="1"/>
    <col min="14598" max="14598" width="13.83203125" style="5" bestFit="1" customWidth="1"/>
    <col min="14599" max="14599" width="12.83203125" style="5" customWidth="1"/>
    <col min="14600" max="14600" width="16" style="5" customWidth="1"/>
    <col min="14601" max="14601" width="11.5" style="5" bestFit="1" customWidth="1"/>
    <col min="14602" max="14602" width="14.83203125" style="5" bestFit="1" customWidth="1"/>
    <col min="14603" max="14603" width="13.83203125" style="5" bestFit="1" customWidth="1"/>
    <col min="14604" max="14604" width="13.83203125" style="5" customWidth="1"/>
    <col min="14605" max="14605" width="13.83203125" style="5" bestFit="1" customWidth="1"/>
    <col min="14606" max="14606" width="16" style="5" customWidth="1"/>
    <col min="14607" max="14607" width="13" style="5" customWidth="1"/>
    <col min="14608" max="14608" width="13.5" style="5" bestFit="1" customWidth="1"/>
    <col min="14609" max="14609" width="10.6640625" style="5" bestFit="1" customWidth="1"/>
    <col min="14610" max="14610" width="12" style="5" bestFit="1" customWidth="1"/>
    <col min="14611" max="14611" width="14.6640625" style="5" bestFit="1" customWidth="1"/>
    <col min="14612" max="14612" width="15.33203125" style="5" customWidth="1"/>
    <col min="14613" max="14613" width="12.33203125" style="5" customWidth="1"/>
    <col min="14614" max="14614" width="8" style="5" bestFit="1" customWidth="1"/>
    <col min="14615" max="14616" width="13" style="5" bestFit="1" customWidth="1"/>
    <col min="14617" max="14617" width="8.83203125" style="5" bestFit="1" customWidth="1"/>
    <col min="14618" max="14618" width="16" style="5" customWidth="1"/>
    <col min="14619" max="14619" width="11.33203125" style="5" customWidth="1"/>
    <col min="14620" max="14620" width="13" style="5" bestFit="1" customWidth="1"/>
    <col min="14621" max="14621" width="14.5" style="5" customWidth="1"/>
    <col min="14622" max="14622" width="13" style="5" bestFit="1" customWidth="1"/>
    <col min="14623" max="14623" width="16" style="5" customWidth="1"/>
    <col min="14624" max="14624" width="11" style="5" bestFit="1" customWidth="1"/>
    <col min="14625" max="14625" width="12.1640625" style="5" bestFit="1" customWidth="1"/>
    <col min="14626" max="14626" width="13.6640625" style="5" bestFit="1" customWidth="1"/>
    <col min="14627" max="14816" width="10.6640625" style="5"/>
    <col min="14817" max="14817" width="3.1640625" style="5" bestFit="1" customWidth="1"/>
    <col min="14818" max="14818" width="17" style="5" bestFit="1" customWidth="1"/>
    <col min="14819" max="14819" width="17.6640625" style="5" customWidth="1"/>
    <col min="14820" max="14820" width="9.83203125" style="5" customWidth="1"/>
    <col min="14821" max="14821" width="10.83203125" style="5" customWidth="1"/>
    <col min="14822" max="14822" width="32.5" style="5" bestFit="1" customWidth="1"/>
    <col min="14823" max="14832" width="16" style="5" customWidth="1"/>
    <col min="14833" max="14833" width="14.1640625" style="5" bestFit="1" customWidth="1"/>
    <col min="14834" max="14834" width="13.5" style="5" bestFit="1" customWidth="1"/>
    <col min="14835" max="14835" width="15.5" style="5" bestFit="1" customWidth="1"/>
    <col min="14836" max="14836" width="13.5" style="5" bestFit="1" customWidth="1"/>
    <col min="14837" max="14837" width="14.6640625" style="5" customWidth="1"/>
    <col min="14838" max="14847" width="16" style="5" customWidth="1"/>
    <col min="14848" max="14848" width="13.83203125" style="5" customWidth="1"/>
    <col min="14849" max="14849" width="13.5" style="5" customWidth="1"/>
    <col min="14850" max="14850" width="12.6640625" style="5" customWidth="1"/>
    <col min="14851" max="14851" width="15.6640625" style="5" bestFit="1" customWidth="1"/>
    <col min="14852" max="14852" width="14.1640625" style="5" customWidth="1"/>
    <col min="14853" max="14853" width="15.83203125" style="5" bestFit="1" customWidth="1"/>
    <col min="14854" max="14854" width="13.83203125" style="5" bestFit="1" customWidth="1"/>
    <col min="14855" max="14855" width="12.83203125" style="5" customWidth="1"/>
    <col min="14856" max="14856" width="16" style="5" customWidth="1"/>
    <col min="14857" max="14857" width="11.5" style="5" bestFit="1" customWidth="1"/>
    <col min="14858" max="14858" width="14.83203125" style="5" bestFit="1" customWidth="1"/>
    <col min="14859" max="14859" width="13.83203125" style="5" bestFit="1" customWidth="1"/>
    <col min="14860" max="14860" width="13.83203125" style="5" customWidth="1"/>
    <col min="14861" max="14861" width="13.83203125" style="5" bestFit="1" customWidth="1"/>
    <col min="14862" max="14862" width="16" style="5" customWidth="1"/>
    <col min="14863" max="14863" width="13" style="5" customWidth="1"/>
    <col min="14864" max="14864" width="13.5" style="5" bestFit="1" customWidth="1"/>
    <col min="14865" max="14865" width="10.6640625" style="5" bestFit="1" customWidth="1"/>
    <col min="14866" max="14866" width="12" style="5" bestFit="1" customWidth="1"/>
    <col min="14867" max="14867" width="14.6640625" style="5" bestFit="1" customWidth="1"/>
    <col min="14868" max="14868" width="15.33203125" style="5" customWidth="1"/>
    <col min="14869" max="14869" width="12.33203125" style="5" customWidth="1"/>
    <col min="14870" max="14870" width="8" style="5" bestFit="1" customWidth="1"/>
    <col min="14871" max="14872" width="13" style="5" bestFit="1" customWidth="1"/>
    <col min="14873" max="14873" width="8.83203125" style="5" bestFit="1" customWidth="1"/>
    <col min="14874" max="14874" width="16" style="5" customWidth="1"/>
    <col min="14875" max="14875" width="11.33203125" style="5" customWidth="1"/>
    <col min="14876" max="14876" width="13" style="5" bestFit="1" customWidth="1"/>
    <col min="14877" max="14877" width="14.5" style="5" customWidth="1"/>
    <col min="14878" max="14878" width="13" style="5" bestFit="1" customWidth="1"/>
    <col min="14879" max="14879" width="16" style="5" customWidth="1"/>
    <col min="14880" max="14880" width="11" style="5" bestFit="1" customWidth="1"/>
    <col min="14881" max="14881" width="12.1640625" style="5" bestFit="1" customWidth="1"/>
    <col min="14882" max="14882" width="13.6640625" style="5" bestFit="1" customWidth="1"/>
    <col min="14883" max="15072" width="10.6640625" style="5"/>
    <col min="15073" max="15073" width="3.1640625" style="5" bestFit="1" customWidth="1"/>
    <col min="15074" max="15074" width="17" style="5" bestFit="1" customWidth="1"/>
    <col min="15075" max="15075" width="17.6640625" style="5" customWidth="1"/>
    <col min="15076" max="15076" width="9.83203125" style="5" customWidth="1"/>
    <col min="15077" max="15077" width="10.83203125" style="5" customWidth="1"/>
    <col min="15078" max="15078" width="32.5" style="5" bestFit="1" customWidth="1"/>
    <col min="15079" max="15088" width="16" style="5" customWidth="1"/>
    <col min="15089" max="15089" width="14.1640625" style="5" bestFit="1" customWidth="1"/>
    <col min="15090" max="15090" width="13.5" style="5" bestFit="1" customWidth="1"/>
    <col min="15091" max="15091" width="15.5" style="5" bestFit="1" customWidth="1"/>
    <col min="15092" max="15092" width="13.5" style="5" bestFit="1" customWidth="1"/>
    <col min="15093" max="15093" width="14.6640625" style="5" customWidth="1"/>
    <col min="15094" max="15103" width="16" style="5" customWidth="1"/>
    <col min="15104" max="15104" width="13.83203125" style="5" customWidth="1"/>
    <col min="15105" max="15105" width="13.5" style="5" customWidth="1"/>
    <col min="15106" max="15106" width="12.6640625" style="5" customWidth="1"/>
    <col min="15107" max="15107" width="15.6640625" style="5" bestFit="1" customWidth="1"/>
    <col min="15108" max="15108" width="14.1640625" style="5" customWidth="1"/>
    <col min="15109" max="15109" width="15.83203125" style="5" bestFit="1" customWidth="1"/>
    <col min="15110" max="15110" width="13.83203125" style="5" bestFit="1" customWidth="1"/>
    <col min="15111" max="15111" width="12.83203125" style="5" customWidth="1"/>
    <col min="15112" max="15112" width="16" style="5" customWidth="1"/>
    <col min="15113" max="15113" width="11.5" style="5" bestFit="1" customWidth="1"/>
    <col min="15114" max="15114" width="14.83203125" style="5" bestFit="1" customWidth="1"/>
    <col min="15115" max="15115" width="13.83203125" style="5" bestFit="1" customWidth="1"/>
    <col min="15116" max="15116" width="13.83203125" style="5" customWidth="1"/>
    <col min="15117" max="15117" width="13.83203125" style="5" bestFit="1" customWidth="1"/>
    <col min="15118" max="15118" width="16" style="5" customWidth="1"/>
    <col min="15119" max="15119" width="13" style="5" customWidth="1"/>
    <col min="15120" max="15120" width="13.5" style="5" bestFit="1" customWidth="1"/>
    <col min="15121" max="15121" width="10.6640625" style="5" bestFit="1" customWidth="1"/>
    <col min="15122" max="15122" width="12" style="5" bestFit="1" customWidth="1"/>
    <col min="15123" max="15123" width="14.6640625" style="5" bestFit="1" customWidth="1"/>
    <col min="15124" max="15124" width="15.33203125" style="5" customWidth="1"/>
    <col min="15125" max="15125" width="12.33203125" style="5" customWidth="1"/>
    <col min="15126" max="15126" width="8" style="5" bestFit="1" customWidth="1"/>
    <col min="15127" max="15128" width="13" style="5" bestFit="1" customWidth="1"/>
    <col min="15129" max="15129" width="8.83203125" style="5" bestFit="1" customWidth="1"/>
    <col min="15130" max="15130" width="16" style="5" customWidth="1"/>
    <col min="15131" max="15131" width="11.33203125" style="5" customWidth="1"/>
    <col min="15132" max="15132" width="13" style="5" bestFit="1" customWidth="1"/>
    <col min="15133" max="15133" width="14.5" style="5" customWidth="1"/>
    <col min="15134" max="15134" width="13" style="5" bestFit="1" customWidth="1"/>
    <col min="15135" max="15135" width="16" style="5" customWidth="1"/>
    <col min="15136" max="15136" width="11" style="5" bestFit="1" customWidth="1"/>
    <col min="15137" max="15137" width="12.1640625" style="5" bestFit="1" customWidth="1"/>
    <col min="15138" max="15138" width="13.6640625" style="5" bestFit="1" customWidth="1"/>
    <col min="15139" max="15328" width="10.6640625" style="5"/>
    <col min="15329" max="15329" width="3.1640625" style="5" bestFit="1" customWidth="1"/>
    <col min="15330" max="15330" width="17" style="5" bestFit="1" customWidth="1"/>
    <col min="15331" max="15331" width="17.6640625" style="5" customWidth="1"/>
    <col min="15332" max="15332" width="9.83203125" style="5" customWidth="1"/>
    <col min="15333" max="15333" width="10.83203125" style="5" customWidth="1"/>
    <col min="15334" max="15334" width="32.5" style="5" bestFit="1" customWidth="1"/>
    <col min="15335" max="15344" width="16" style="5" customWidth="1"/>
    <col min="15345" max="15345" width="14.1640625" style="5" bestFit="1" customWidth="1"/>
    <col min="15346" max="15346" width="13.5" style="5" bestFit="1" customWidth="1"/>
    <col min="15347" max="15347" width="15.5" style="5" bestFit="1" customWidth="1"/>
    <col min="15348" max="15348" width="13.5" style="5" bestFit="1" customWidth="1"/>
    <col min="15349" max="15349" width="14.6640625" style="5" customWidth="1"/>
    <col min="15350" max="15359" width="16" style="5" customWidth="1"/>
    <col min="15360" max="15360" width="13.83203125" style="5" customWidth="1"/>
    <col min="15361" max="15361" width="13.5" style="5" customWidth="1"/>
    <col min="15362" max="15362" width="12.6640625" style="5" customWidth="1"/>
    <col min="15363" max="15363" width="15.6640625" style="5" bestFit="1" customWidth="1"/>
    <col min="15364" max="15364" width="14.1640625" style="5" customWidth="1"/>
    <col min="15365" max="15365" width="15.83203125" style="5" bestFit="1" customWidth="1"/>
    <col min="15366" max="15366" width="13.83203125" style="5" bestFit="1" customWidth="1"/>
    <col min="15367" max="15367" width="12.83203125" style="5" customWidth="1"/>
    <col min="15368" max="15368" width="16" style="5" customWidth="1"/>
    <col min="15369" max="15369" width="11.5" style="5" bestFit="1" customWidth="1"/>
    <col min="15370" max="15370" width="14.83203125" style="5" bestFit="1" customWidth="1"/>
    <col min="15371" max="15371" width="13.83203125" style="5" bestFit="1" customWidth="1"/>
    <col min="15372" max="15372" width="13.83203125" style="5" customWidth="1"/>
    <col min="15373" max="15373" width="13.83203125" style="5" bestFit="1" customWidth="1"/>
    <col min="15374" max="15374" width="16" style="5" customWidth="1"/>
    <col min="15375" max="15375" width="13" style="5" customWidth="1"/>
    <col min="15376" max="15376" width="13.5" style="5" bestFit="1" customWidth="1"/>
    <col min="15377" max="15377" width="10.6640625" style="5" bestFit="1" customWidth="1"/>
    <col min="15378" max="15378" width="12" style="5" bestFit="1" customWidth="1"/>
    <col min="15379" max="15379" width="14.6640625" style="5" bestFit="1" customWidth="1"/>
    <col min="15380" max="15380" width="15.33203125" style="5" customWidth="1"/>
    <col min="15381" max="15381" width="12.33203125" style="5" customWidth="1"/>
    <col min="15382" max="15382" width="8" style="5" bestFit="1" customWidth="1"/>
    <col min="15383" max="15384" width="13" style="5" bestFit="1" customWidth="1"/>
    <col min="15385" max="15385" width="8.83203125" style="5" bestFit="1" customWidth="1"/>
    <col min="15386" max="15386" width="16" style="5" customWidth="1"/>
    <col min="15387" max="15387" width="11.33203125" style="5" customWidth="1"/>
    <col min="15388" max="15388" width="13" style="5" bestFit="1" customWidth="1"/>
    <col min="15389" max="15389" width="14.5" style="5" customWidth="1"/>
    <col min="15390" max="15390" width="13" style="5" bestFit="1" customWidth="1"/>
    <col min="15391" max="15391" width="16" style="5" customWidth="1"/>
    <col min="15392" max="15392" width="11" style="5" bestFit="1" customWidth="1"/>
    <col min="15393" max="15393" width="12.1640625" style="5" bestFit="1" customWidth="1"/>
    <col min="15394" max="15394" width="13.6640625" style="5" bestFit="1" customWidth="1"/>
    <col min="15395" max="15584" width="10.6640625" style="5"/>
    <col min="15585" max="15585" width="3.1640625" style="5" bestFit="1" customWidth="1"/>
    <col min="15586" max="15586" width="17" style="5" bestFit="1" customWidth="1"/>
    <col min="15587" max="15587" width="17.6640625" style="5" customWidth="1"/>
    <col min="15588" max="15588" width="9.83203125" style="5" customWidth="1"/>
    <col min="15589" max="15589" width="10.83203125" style="5" customWidth="1"/>
    <col min="15590" max="15590" width="32.5" style="5" bestFit="1" customWidth="1"/>
    <col min="15591" max="15600" width="16" style="5" customWidth="1"/>
    <col min="15601" max="15601" width="14.1640625" style="5" bestFit="1" customWidth="1"/>
    <col min="15602" max="15602" width="13.5" style="5" bestFit="1" customWidth="1"/>
    <col min="15603" max="15603" width="15.5" style="5" bestFit="1" customWidth="1"/>
    <col min="15604" max="15604" width="13.5" style="5" bestFit="1" customWidth="1"/>
    <col min="15605" max="15605" width="14.6640625" style="5" customWidth="1"/>
    <col min="15606" max="15615" width="16" style="5" customWidth="1"/>
    <col min="15616" max="15616" width="13.83203125" style="5" customWidth="1"/>
    <col min="15617" max="15617" width="13.5" style="5" customWidth="1"/>
    <col min="15618" max="15618" width="12.6640625" style="5" customWidth="1"/>
    <col min="15619" max="15619" width="15.6640625" style="5" bestFit="1" customWidth="1"/>
    <col min="15620" max="15620" width="14.1640625" style="5" customWidth="1"/>
    <col min="15621" max="15621" width="15.83203125" style="5" bestFit="1" customWidth="1"/>
    <col min="15622" max="15622" width="13.83203125" style="5" bestFit="1" customWidth="1"/>
    <col min="15623" max="15623" width="12.83203125" style="5" customWidth="1"/>
    <col min="15624" max="15624" width="16" style="5" customWidth="1"/>
    <col min="15625" max="15625" width="11.5" style="5" bestFit="1" customWidth="1"/>
    <col min="15626" max="15626" width="14.83203125" style="5" bestFit="1" customWidth="1"/>
    <col min="15627" max="15627" width="13.83203125" style="5" bestFit="1" customWidth="1"/>
    <col min="15628" max="15628" width="13.83203125" style="5" customWidth="1"/>
    <col min="15629" max="15629" width="13.83203125" style="5" bestFit="1" customWidth="1"/>
    <col min="15630" max="15630" width="16" style="5" customWidth="1"/>
    <col min="15631" max="15631" width="13" style="5" customWidth="1"/>
    <col min="15632" max="15632" width="13.5" style="5" bestFit="1" customWidth="1"/>
    <col min="15633" max="15633" width="10.6640625" style="5" bestFit="1" customWidth="1"/>
    <col min="15634" max="15634" width="12" style="5" bestFit="1" customWidth="1"/>
    <col min="15635" max="15635" width="14.6640625" style="5" bestFit="1" customWidth="1"/>
    <col min="15636" max="15636" width="15.33203125" style="5" customWidth="1"/>
    <col min="15637" max="15637" width="12.33203125" style="5" customWidth="1"/>
    <col min="15638" max="15638" width="8" style="5" bestFit="1" customWidth="1"/>
    <col min="15639" max="15640" width="13" style="5" bestFit="1" customWidth="1"/>
    <col min="15641" max="15641" width="8.83203125" style="5" bestFit="1" customWidth="1"/>
    <col min="15642" max="15642" width="16" style="5" customWidth="1"/>
    <col min="15643" max="15643" width="11.33203125" style="5" customWidth="1"/>
    <col min="15644" max="15644" width="13" style="5" bestFit="1" customWidth="1"/>
    <col min="15645" max="15645" width="14.5" style="5" customWidth="1"/>
    <col min="15646" max="15646" width="13" style="5" bestFit="1" customWidth="1"/>
    <col min="15647" max="15647" width="16" style="5" customWidth="1"/>
    <col min="15648" max="15648" width="11" style="5" bestFit="1" customWidth="1"/>
    <col min="15649" max="15649" width="12.1640625" style="5" bestFit="1" customWidth="1"/>
    <col min="15650" max="15650" width="13.6640625" style="5" bestFit="1" customWidth="1"/>
    <col min="15651" max="15840" width="10.6640625" style="5"/>
    <col min="15841" max="15841" width="3.1640625" style="5" bestFit="1" customWidth="1"/>
    <col min="15842" max="15842" width="17" style="5" bestFit="1" customWidth="1"/>
    <col min="15843" max="15843" width="17.6640625" style="5" customWidth="1"/>
    <col min="15844" max="15844" width="9.83203125" style="5" customWidth="1"/>
    <col min="15845" max="15845" width="10.83203125" style="5" customWidth="1"/>
    <col min="15846" max="15846" width="32.5" style="5" bestFit="1" customWidth="1"/>
    <col min="15847" max="15856" width="16" style="5" customWidth="1"/>
    <col min="15857" max="15857" width="14.1640625" style="5" bestFit="1" customWidth="1"/>
    <col min="15858" max="15858" width="13.5" style="5" bestFit="1" customWidth="1"/>
    <col min="15859" max="15859" width="15.5" style="5" bestFit="1" customWidth="1"/>
    <col min="15860" max="15860" width="13.5" style="5" bestFit="1" customWidth="1"/>
    <col min="15861" max="15861" width="14.6640625" style="5" customWidth="1"/>
    <col min="15862" max="15871" width="16" style="5" customWidth="1"/>
    <col min="15872" max="15872" width="13.83203125" style="5" customWidth="1"/>
    <col min="15873" max="15873" width="13.5" style="5" customWidth="1"/>
    <col min="15874" max="15874" width="12.6640625" style="5" customWidth="1"/>
    <col min="15875" max="15875" width="15.6640625" style="5" bestFit="1" customWidth="1"/>
    <col min="15876" max="15876" width="14.1640625" style="5" customWidth="1"/>
    <col min="15877" max="15877" width="15.83203125" style="5" bestFit="1" customWidth="1"/>
    <col min="15878" max="15878" width="13.83203125" style="5" bestFit="1" customWidth="1"/>
    <col min="15879" max="15879" width="12.83203125" style="5" customWidth="1"/>
    <col min="15880" max="15880" width="16" style="5" customWidth="1"/>
    <col min="15881" max="15881" width="11.5" style="5" bestFit="1" customWidth="1"/>
    <col min="15882" max="15882" width="14.83203125" style="5" bestFit="1" customWidth="1"/>
    <col min="15883" max="15883" width="13.83203125" style="5" bestFit="1" customWidth="1"/>
    <col min="15884" max="15884" width="13.83203125" style="5" customWidth="1"/>
    <col min="15885" max="15885" width="13.83203125" style="5" bestFit="1" customWidth="1"/>
    <col min="15886" max="15886" width="16" style="5" customWidth="1"/>
    <col min="15887" max="15887" width="13" style="5" customWidth="1"/>
    <col min="15888" max="15888" width="13.5" style="5" bestFit="1" customWidth="1"/>
    <col min="15889" max="15889" width="10.6640625" style="5" bestFit="1" customWidth="1"/>
    <col min="15890" max="15890" width="12" style="5" bestFit="1" customWidth="1"/>
    <col min="15891" max="15891" width="14.6640625" style="5" bestFit="1" customWidth="1"/>
    <col min="15892" max="15892" width="15.33203125" style="5" customWidth="1"/>
    <col min="15893" max="15893" width="12.33203125" style="5" customWidth="1"/>
    <col min="15894" max="15894" width="8" style="5" bestFit="1" customWidth="1"/>
    <col min="15895" max="15896" width="13" style="5" bestFit="1" customWidth="1"/>
    <col min="15897" max="15897" width="8.83203125" style="5" bestFit="1" customWidth="1"/>
    <col min="15898" max="15898" width="16" style="5" customWidth="1"/>
    <col min="15899" max="15899" width="11.33203125" style="5" customWidth="1"/>
    <col min="15900" max="15900" width="13" style="5" bestFit="1" customWidth="1"/>
    <col min="15901" max="15901" width="14.5" style="5" customWidth="1"/>
    <col min="15902" max="15902" width="13" style="5" bestFit="1" customWidth="1"/>
    <col min="15903" max="15903" width="16" style="5" customWidth="1"/>
    <col min="15904" max="15904" width="11" style="5" bestFit="1" customWidth="1"/>
    <col min="15905" max="15905" width="12.1640625" style="5" bestFit="1" customWidth="1"/>
    <col min="15906" max="15906" width="13.6640625" style="5" bestFit="1" customWidth="1"/>
    <col min="15907" max="16096" width="10.6640625" style="5"/>
    <col min="16097" max="16097" width="3.1640625" style="5" bestFit="1" customWidth="1"/>
    <col min="16098" max="16098" width="17" style="5" bestFit="1" customWidth="1"/>
    <col min="16099" max="16099" width="17.6640625" style="5" customWidth="1"/>
    <col min="16100" max="16100" width="9.83203125" style="5" customWidth="1"/>
    <col min="16101" max="16101" width="10.83203125" style="5" customWidth="1"/>
    <col min="16102" max="16102" width="32.5" style="5" bestFit="1" customWidth="1"/>
    <col min="16103" max="16112" width="16" style="5" customWidth="1"/>
    <col min="16113" max="16113" width="14.1640625" style="5" bestFit="1" customWidth="1"/>
    <col min="16114" max="16114" width="13.5" style="5" bestFit="1" customWidth="1"/>
    <col min="16115" max="16115" width="15.5" style="5" bestFit="1" customWidth="1"/>
    <col min="16116" max="16116" width="13.5" style="5" bestFit="1" customWidth="1"/>
    <col min="16117" max="16117" width="14.6640625" style="5" customWidth="1"/>
    <col min="16118" max="16127" width="16" style="5" customWidth="1"/>
    <col min="16128" max="16128" width="13.83203125" style="5" customWidth="1"/>
    <col min="16129" max="16129" width="13.5" style="5" customWidth="1"/>
    <col min="16130" max="16130" width="12.6640625" style="5" customWidth="1"/>
    <col min="16131" max="16131" width="15.6640625" style="5" bestFit="1" customWidth="1"/>
    <col min="16132" max="16132" width="14.1640625" style="5" customWidth="1"/>
    <col min="16133" max="16133" width="15.83203125" style="5" bestFit="1" customWidth="1"/>
    <col min="16134" max="16134" width="13.83203125" style="5" bestFit="1" customWidth="1"/>
    <col min="16135" max="16135" width="12.83203125" style="5" customWidth="1"/>
    <col min="16136" max="16136" width="16" style="5" customWidth="1"/>
    <col min="16137" max="16137" width="11.5" style="5" bestFit="1" customWidth="1"/>
    <col min="16138" max="16138" width="14.83203125" style="5" bestFit="1" customWidth="1"/>
    <col min="16139" max="16139" width="13.83203125" style="5" bestFit="1" customWidth="1"/>
    <col min="16140" max="16140" width="13.83203125" style="5" customWidth="1"/>
    <col min="16141" max="16141" width="13.83203125" style="5" bestFit="1" customWidth="1"/>
    <col min="16142" max="16142" width="16" style="5" customWidth="1"/>
    <col min="16143" max="16143" width="13" style="5" customWidth="1"/>
    <col min="16144" max="16144" width="13.5" style="5" bestFit="1" customWidth="1"/>
    <col min="16145" max="16145" width="10.6640625" style="5" bestFit="1" customWidth="1"/>
    <col min="16146" max="16146" width="12" style="5" bestFit="1" customWidth="1"/>
    <col min="16147" max="16147" width="14.6640625" style="5" bestFit="1" customWidth="1"/>
    <col min="16148" max="16148" width="15.33203125" style="5" customWidth="1"/>
    <col min="16149" max="16149" width="12.33203125" style="5" customWidth="1"/>
    <col min="16150" max="16150" width="8" style="5" bestFit="1" customWidth="1"/>
    <col min="16151" max="16152" width="13" style="5" bestFit="1" customWidth="1"/>
    <col min="16153" max="16153" width="8.83203125" style="5" bestFit="1" customWidth="1"/>
    <col min="16154" max="16154" width="16" style="5" customWidth="1"/>
    <col min="16155" max="16155" width="11.33203125" style="5" customWidth="1"/>
    <col min="16156" max="16156" width="13" style="5" bestFit="1" customWidth="1"/>
    <col min="16157" max="16157" width="14.5" style="5" customWidth="1"/>
    <col min="16158" max="16158" width="13" style="5" bestFit="1" customWidth="1"/>
    <col min="16159" max="16159" width="16" style="5" customWidth="1"/>
    <col min="16160" max="16160" width="11" style="5" bestFit="1" customWidth="1"/>
    <col min="16161" max="16161" width="12.1640625" style="5" bestFit="1" customWidth="1"/>
    <col min="16162" max="16162" width="13.6640625" style="5" bestFit="1" customWidth="1"/>
    <col min="16163" max="16384" width="10.6640625" style="5"/>
  </cols>
  <sheetData>
    <row r="1" spans="1:33" s="1" customFormat="1" x14ac:dyDescent="0.15">
      <c r="A1" s="81" t="s">
        <v>11</v>
      </c>
      <c r="B1" s="80" t="s">
        <v>7</v>
      </c>
      <c r="C1" s="80"/>
      <c r="D1" s="80"/>
      <c r="E1" s="80"/>
      <c r="F1" s="80"/>
      <c r="G1" s="80"/>
      <c r="H1" s="80"/>
      <c r="I1" s="80"/>
      <c r="J1" s="80"/>
      <c r="K1" s="39"/>
      <c r="L1" s="80" t="s">
        <v>9</v>
      </c>
      <c r="M1" s="80"/>
      <c r="N1" s="80"/>
      <c r="O1" s="39"/>
      <c r="P1" s="39" t="s">
        <v>32</v>
      </c>
      <c r="Q1" s="39"/>
      <c r="R1" s="39"/>
      <c r="S1" s="80" t="s">
        <v>54</v>
      </c>
      <c r="T1" s="80"/>
      <c r="U1" s="39"/>
      <c r="V1" s="39"/>
      <c r="W1" s="39"/>
      <c r="X1" s="4"/>
      <c r="Y1" s="80" t="s">
        <v>10</v>
      </c>
      <c r="Z1" s="80"/>
      <c r="AA1" s="80"/>
      <c r="AB1" s="80"/>
      <c r="AC1" s="39"/>
      <c r="AD1" s="80"/>
      <c r="AE1" s="80"/>
      <c r="AF1" s="80"/>
      <c r="AG1" s="80"/>
    </row>
    <row r="2" spans="1:33" s="4" customFormat="1" ht="42" customHeight="1" x14ac:dyDescent="0.15">
      <c r="A2" s="82"/>
      <c r="B2" s="2" t="s">
        <v>12</v>
      </c>
      <c r="C2" s="2" t="s">
        <v>13</v>
      </c>
      <c r="D2" s="2" t="s">
        <v>14</v>
      </c>
      <c r="E2" s="2" t="s">
        <v>15</v>
      </c>
      <c r="F2" s="2" t="s">
        <v>16</v>
      </c>
      <c r="G2" s="2" t="s">
        <v>17</v>
      </c>
      <c r="H2" s="2" t="s">
        <v>18</v>
      </c>
      <c r="I2" s="2" t="s">
        <v>19</v>
      </c>
      <c r="J2" s="3" t="s">
        <v>8</v>
      </c>
      <c r="K2" s="3"/>
      <c r="L2" s="2" t="s">
        <v>20</v>
      </c>
      <c r="M2" s="2" t="s">
        <v>21</v>
      </c>
      <c r="N2" s="3" t="s">
        <v>8</v>
      </c>
      <c r="O2" s="3"/>
      <c r="P2" s="2" t="s">
        <v>22</v>
      </c>
      <c r="Q2" s="3" t="s">
        <v>8</v>
      </c>
      <c r="R2" s="3"/>
      <c r="S2" s="2" t="s">
        <v>23</v>
      </c>
      <c r="T2" s="2" t="s">
        <v>24</v>
      </c>
      <c r="U2" s="3" t="s">
        <v>8</v>
      </c>
      <c r="V2" s="3"/>
      <c r="W2" s="50" t="s">
        <v>61</v>
      </c>
      <c r="X2" s="50"/>
      <c r="Y2" s="41">
        <v>1</v>
      </c>
      <c r="Z2" s="41">
        <v>2</v>
      </c>
      <c r="AA2" s="41">
        <v>3</v>
      </c>
      <c r="AB2" s="3"/>
      <c r="AD2" s="41"/>
      <c r="AE2" s="41"/>
      <c r="AF2" s="41"/>
      <c r="AG2" s="3"/>
    </row>
    <row r="3" spans="1:33" x14ac:dyDescent="0.15">
      <c r="A3" s="5">
        <v>1</v>
      </c>
      <c r="B3" s="5">
        <f>Textual!G3</f>
        <v>2</v>
      </c>
      <c r="C3" s="5">
        <f>Textual!I3</f>
        <v>2</v>
      </c>
      <c r="D3" s="5">
        <f>Textual!K3</f>
        <v>2</v>
      </c>
      <c r="E3" s="5">
        <f>Textual!M3</f>
        <v>2</v>
      </c>
      <c r="F3" s="5">
        <f>Textual!O3</f>
        <v>2</v>
      </c>
      <c r="G3" s="5">
        <f>Textual!Q3</f>
        <v>2</v>
      </c>
      <c r="H3" s="5">
        <f>Textual!S3</f>
        <v>2</v>
      </c>
      <c r="I3" s="5">
        <f>Textual!U3</f>
        <v>2</v>
      </c>
      <c r="J3" s="6">
        <f t="shared" ref="J3:J6" si="0">AVERAGE(B3:I3)</f>
        <v>2</v>
      </c>
      <c r="K3" s="6"/>
      <c r="L3" s="5">
        <f>Textual!W3</f>
        <v>2</v>
      </c>
      <c r="M3" s="5">
        <f>Textual!Y3</f>
        <v>2</v>
      </c>
      <c r="N3" s="6">
        <f t="shared" ref="N3:N6" si="1">AVERAGE(L3:M3)</f>
        <v>2</v>
      </c>
      <c r="O3" s="6"/>
      <c r="P3" s="5">
        <f>Textual!AA3</f>
        <v>2</v>
      </c>
      <c r="Q3" s="6">
        <f t="shared" ref="Q3:Q6" si="2">AVERAGE(P3:P3)</f>
        <v>2</v>
      </c>
      <c r="R3" s="6"/>
      <c r="S3" s="5">
        <f>Textual!AC3</f>
        <v>2</v>
      </c>
      <c r="T3" s="5">
        <f>Textual!AE3</f>
        <v>2</v>
      </c>
      <c r="U3" s="6">
        <f t="shared" ref="U3:U6" si="3">AVERAGE(T3:T3)</f>
        <v>2</v>
      </c>
      <c r="V3" s="6"/>
      <c r="W3" s="51">
        <f>SUM(B3:I3,L3:M3,P3,S3:T3)</f>
        <v>26</v>
      </c>
      <c r="Y3" s="14" t="str">
        <f>IF(Textual!AG3="SuccessfulIn","Successful in all Settings.",IF(Textual!AG3="SuccessfulIn2","Successful in most Settings.",IF(Textual!AG3="SuccessDoubtful","Success doubtful in many educational settings.",IF(Textual!AG3="SuccessDoubtfu2","Success doubtful in any setting."))))</f>
        <v>Successful in all Settings.</v>
      </c>
      <c r="Z3" s="14" t="str">
        <f>IF(Textual!AH3="RecommendWithou","Recommend without reservation.",IF(Textual!AH3="WouldRecommend","Would recommend with minor reservations.",IF(Textual!AH3="Recommendations","Recommendations limited with major reservations.",IF(Textual!AH3="UnableToRecomme","Unable to recommend in any setting. Further preparation necessary for certification."))))</f>
        <v>Recommend without reservation.</v>
      </c>
      <c r="AA3" s="15" t="str">
        <f>IF(Textual!AI3="TargetTheCandid","Target",IF(Textual!AI3="AcceptableThe","Acceptable",IF(Textual!AI3="Unacceptable","Unacceptable")))</f>
        <v>Target</v>
      </c>
      <c r="AB3" s="6"/>
      <c r="AD3" s="48"/>
      <c r="AE3" s="48"/>
      <c r="AG3" s="6"/>
    </row>
    <row r="4" spans="1:33" x14ac:dyDescent="0.15">
      <c r="A4" s="5">
        <v>2</v>
      </c>
      <c r="B4" s="5">
        <f>Textual!G4</f>
        <v>1</v>
      </c>
      <c r="C4" s="5">
        <f>Textual!I4</f>
        <v>1</v>
      </c>
      <c r="D4" s="5">
        <f>Textual!K4</f>
        <v>1</v>
      </c>
      <c r="E4" s="5">
        <f>Textual!M4</f>
        <v>1</v>
      </c>
      <c r="F4" s="5">
        <f>Textual!O4</f>
        <v>1</v>
      </c>
      <c r="G4" s="5">
        <f>Textual!Q4</f>
        <v>1</v>
      </c>
      <c r="H4" s="5">
        <f>Textual!S4</f>
        <v>1</v>
      </c>
      <c r="I4" s="5">
        <f>Textual!U4</f>
        <v>2</v>
      </c>
      <c r="J4" s="6">
        <f t="shared" si="0"/>
        <v>1.125</v>
      </c>
      <c r="K4" s="8"/>
      <c r="L4" s="5">
        <f>Textual!W4</f>
        <v>2</v>
      </c>
      <c r="M4" s="5">
        <f>Textual!Y4</f>
        <v>1</v>
      </c>
      <c r="N4" s="6">
        <f t="shared" si="1"/>
        <v>1.5</v>
      </c>
      <c r="O4" s="8"/>
      <c r="P4" s="5">
        <f>Textual!AA4</f>
        <v>2</v>
      </c>
      <c r="Q4" s="6">
        <f t="shared" si="2"/>
        <v>2</v>
      </c>
      <c r="R4" s="8"/>
      <c r="S4" s="5">
        <f>Textual!AC4</f>
        <v>1</v>
      </c>
      <c r="T4" s="5">
        <f>Textual!AE4</f>
        <v>1</v>
      </c>
      <c r="U4" s="6">
        <f t="shared" si="3"/>
        <v>1</v>
      </c>
      <c r="V4" s="6"/>
      <c r="W4" s="51">
        <f t="shared" ref="W4:W6" si="4">SUM(B4:I4,L4:M4,P4,S4:T4)</f>
        <v>16</v>
      </c>
      <c r="Y4" s="14" t="str">
        <f>IF(Textual!AG4="SuccessfulIn","Successful in all Settings.",IF(Textual!AG4="SuccessfulIn2","Successful in most Settings.",IF(Textual!AG4="SuccessDoubtful","Success doubtful in many educational settings.",IF(Textual!AG4="SuccessDoubtfu2","Success doubtful in any setting."))))</f>
        <v>Successful in all Settings.</v>
      </c>
      <c r="Z4" s="14" t="str">
        <f>IF(Textual!AH4="RecommendWithou","Recommend without reservation.",IF(Textual!AH4="WouldRecommend","Would recommend with minor reservations.",IF(Textual!AH4="Recommendations","Recommendations limited with major reservations.",IF(Textual!AH4="UnableToRecomme","Unable to recommend in any setting. Further preparation necessary for certification."))))</f>
        <v>Recommend without reservation.</v>
      </c>
      <c r="AA4" s="15" t="str">
        <f>IF(Textual!AI4="TargetTheCandid","Target",IF(Textual!AI4="AcceptableThe","Acceptable",IF(Textual!AI4="Unacceptable","Unacceptable")))</f>
        <v>Acceptable</v>
      </c>
      <c r="AB4" s="6"/>
      <c r="AD4" s="48"/>
      <c r="AE4" s="48"/>
      <c r="AG4" s="6"/>
    </row>
    <row r="5" spans="1:33" x14ac:dyDescent="0.15">
      <c r="A5" s="5">
        <v>3</v>
      </c>
      <c r="B5" s="5">
        <f>Textual!G5</f>
        <v>2</v>
      </c>
      <c r="C5" s="5">
        <f>Textual!I5</f>
        <v>2</v>
      </c>
      <c r="D5" s="5">
        <f>Textual!K5</f>
        <v>2</v>
      </c>
      <c r="E5" s="5">
        <f>Textual!M5</f>
        <v>2</v>
      </c>
      <c r="F5" s="5">
        <f>Textual!O5</f>
        <v>2</v>
      </c>
      <c r="G5" s="5">
        <f>Textual!Q5</f>
        <v>1</v>
      </c>
      <c r="H5" s="5">
        <f>Textual!S5</f>
        <v>2</v>
      </c>
      <c r="I5" s="5">
        <f>Textual!U5</f>
        <v>1</v>
      </c>
      <c r="J5" s="6">
        <f t="shared" si="0"/>
        <v>1.75</v>
      </c>
      <c r="K5" s="8"/>
      <c r="L5" s="5">
        <f>Textual!W5</f>
        <v>2</v>
      </c>
      <c r="M5" s="5">
        <f>Textual!Y5</f>
        <v>2</v>
      </c>
      <c r="N5" s="6">
        <f t="shared" si="1"/>
        <v>2</v>
      </c>
      <c r="O5" s="8"/>
      <c r="P5" s="5">
        <f>Textual!AA5</f>
        <v>2</v>
      </c>
      <c r="Q5" s="6">
        <f t="shared" si="2"/>
        <v>2</v>
      </c>
      <c r="R5" s="8"/>
      <c r="S5" s="5">
        <f>Textual!AC5</f>
        <v>2</v>
      </c>
      <c r="T5" s="5">
        <f>Textual!AE5</f>
        <v>2</v>
      </c>
      <c r="U5" s="6">
        <f t="shared" si="3"/>
        <v>2</v>
      </c>
      <c r="V5" s="6"/>
      <c r="W5" s="51">
        <f t="shared" si="4"/>
        <v>24</v>
      </c>
      <c r="Y5" s="14" t="str">
        <f>IF(Textual!AG5="SuccessfulIn","Successful in all Settings.",IF(Textual!AG5="SuccessfulIn2","Successful in most Settings.",IF(Textual!AG5="SuccessDoubtful","Success doubtful in many educational settings.",IF(Textual!AG5="SuccessDoubtfu2","Success doubtful in any setting."))))</f>
        <v>Successful in all Settings.</v>
      </c>
      <c r="Z5" s="14" t="str">
        <f>IF(Textual!AH5="RecommendWithou","Recommend without reservation.",IF(Textual!AH5="WouldRecommend","Would recommend with minor reservations.",IF(Textual!AH5="Recommendations","Recommendations limited with major reservations.",IF(Textual!AH5="UnableToRecomme","Unable to recommend in any setting. Further preparation necessary for certification."))))</f>
        <v>Recommend without reservation.</v>
      </c>
      <c r="AA5" s="15" t="str">
        <f>IF(Textual!AI5="TargetTheCandid","Target",IF(Textual!AI5="AcceptableThe","Acceptable",IF(Textual!AI5="Unacceptable","Unacceptable")))</f>
        <v>Target</v>
      </c>
      <c r="AB5" s="6"/>
      <c r="AD5" s="48"/>
      <c r="AE5" s="48"/>
      <c r="AG5" s="6"/>
    </row>
    <row r="6" spans="1:33" ht="12" customHeight="1" x14ac:dyDescent="0.15">
      <c r="A6" s="5">
        <v>4</v>
      </c>
      <c r="B6" s="5">
        <f>Textual!G6</f>
        <v>2</v>
      </c>
      <c r="C6" s="5">
        <f>Textual!I6</f>
        <v>2</v>
      </c>
      <c r="D6" s="5">
        <f>Textual!K6</f>
        <v>2</v>
      </c>
      <c r="E6" s="5">
        <f>Textual!M6</f>
        <v>2</v>
      </c>
      <c r="F6" s="5">
        <f>Textual!O6</f>
        <v>2</v>
      </c>
      <c r="G6" s="5">
        <f>Textual!Q6</f>
        <v>2</v>
      </c>
      <c r="H6" s="5">
        <f>Textual!S6</f>
        <v>2</v>
      </c>
      <c r="I6" s="5">
        <f>Textual!U6</f>
        <v>2</v>
      </c>
      <c r="J6" s="6">
        <f t="shared" si="0"/>
        <v>2</v>
      </c>
      <c r="K6" s="8"/>
      <c r="L6" s="5">
        <f>Textual!W6</f>
        <v>1</v>
      </c>
      <c r="M6" s="5">
        <f>Textual!Y6</f>
        <v>2</v>
      </c>
      <c r="N6" s="6">
        <f t="shared" si="1"/>
        <v>1.5</v>
      </c>
      <c r="O6" s="8"/>
      <c r="P6" s="5">
        <f>Textual!AA6</f>
        <v>2</v>
      </c>
      <c r="Q6" s="6">
        <f t="shared" si="2"/>
        <v>2</v>
      </c>
      <c r="R6" s="8"/>
      <c r="S6" s="5">
        <f>Textual!AC6</f>
        <v>2</v>
      </c>
      <c r="T6" s="5">
        <f>Textual!AE6</f>
        <v>2</v>
      </c>
      <c r="U6" s="6">
        <f t="shared" si="3"/>
        <v>2</v>
      </c>
      <c r="V6" s="6"/>
      <c r="W6" s="51">
        <f t="shared" si="4"/>
        <v>25</v>
      </c>
      <c r="Y6" s="14" t="str">
        <f>IF(Textual!AG6="SuccessfulIn","Successful in all Settings.",IF(Textual!AG6="SuccessfulIn2","Successful in most Settings.",IF(Textual!AG6="SuccessDoubtful","Success doubtful in many educational settings.",IF(Textual!AG6="SuccessDoubtfu2","Success doubtful in any setting."))))</f>
        <v>Successful in all Settings.</v>
      </c>
      <c r="Z6" s="14" t="str">
        <f>IF(Textual!AH6="RecommendWithou","Recommend without reservation.",IF(Textual!AH6="WouldRecommend","Would recommend with minor reservations.",IF(Textual!AH6="Recommendations","Recommendations limited with major reservations.",IF(Textual!AH6="UnableToRecomme","Unable to recommend in any setting. Further preparation necessary for certification."))))</f>
        <v>Recommend without reservation.</v>
      </c>
      <c r="AA6" s="15" t="str">
        <f>IF(Textual!AI6="TargetTheCandid","Target",IF(Textual!AI6="AcceptableThe","Acceptable",IF(Textual!AI6="Unacceptable","Unacceptable")))</f>
        <v>Target</v>
      </c>
      <c r="AB6" s="6"/>
      <c r="AD6" s="48"/>
      <c r="AE6" s="48"/>
      <c r="AG6" s="6"/>
    </row>
    <row r="7" spans="1:33" x14ac:dyDescent="0.15">
      <c r="A7" s="5">
        <v>5</v>
      </c>
      <c r="B7" s="5">
        <f>Textual!G7</f>
        <v>2</v>
      </c>
      <c r="C7" s="5">
        <f>Textual!I7</f>
        <v>2</v>
      </c>
      <c r="D7" s="5">
        <f>Textual!K7</f>
        <v>2</v>
      </c>
      <c r="E7" s="5">
        <f>Textual!M7</f>
        <v>2</v>
      </c>
      <c r="F7" s="5">
        <f>Textual!O7</f>
        <v>2</v>
      </c>
      <c r="G7" s="5">
        <f>Textual!Q7</f>
        <v>2</v>
      </c>
      <c r="H7" s="5">
        <f>Textual!S7</f>
        <v>2</v>
      </c>
      <c r="I7" s="5">
        <f>Textual!U7</f>
        <v>1</v>
      </c>
      <c r="J7" s="6">
        <f t="shared" ref="J7:J10" si="5">AVERAGE(B7:I7)</f>
        <v>1.875</v>
      </c>
      <c r="K7" s="8"/>
      <c r="L7" s="5">
        <f>Textual!W7</f>
        <v>2</v>
      </c>
      <c r="M7" s="5">
        <f>Textual!Y7</f>
        <v>2</v>
      </c>
      <c r="N7" s="6">
        <f t="shared" ref="N7:N10" si="6">AVERAGE(L7:M7)</f>
        <v>2</v>
      </c>
      <c r="O7" s="8"/>
      <c r="P7" s="5">
        <f>Textual!AA7</f>
        <v>2</v>
      </c>
      <c r="Q7" s="6">
        <f t="shared" ref="Q7:Q10" si="7">AVERAGE(P7:P7)</f>
        <v>2</v>
      </c>
      <c r="R7" s="8"/>
      <c r="S7" s="5">
        <f>Textual!AC7</f>
        <v>2</v>
      </c>
      <c r="T7" s="5">
        <f>Textual!AE7</f>
        <v>2</v>
      </c>
      <c r="U7" s="6">
        <f t="shared" ref="U7:U10" si="8">AVERAGE(T7:T7)</f>
        <v>2</v>
      </c>
      <c r="V7" s="6"/>
      <c r="W7" s="51">
        <f t="shared" ref="W7:W10" si="9">SUM(B7:I7,L7:M7,P7,S7:T7)</f>
        <v>25</v>
      </c>
      <c r="Y7" s="14" t="str">
        <f>IF(Textual!AG7="SuccessfulIn","Successful in all Settings.",IF(Textual!AG7="SuccessfulIn2","Successful in most Settings.",IF(Textual!AG7="SuccessDoubtful","Success doubtful in many educational settings.",IF(Textual!AG7="SuccessDoubtfu2","Success doubtful in any setting."))))</f>
        <v>Successful in all Settings.</v>
      </c>
      <c r="Z7" s="14" t="str">
        <f>IF(Textual!AH7="RecommendWithou","Recommend without reservation.",IF(Textual!AH7="WouldRecommend","Would recommend with minor reservations.",IF(Textual!AH7="Recommendations","Recommendations limited with major reservations.",IF(Textual!AH7="UnableToRecomme","Unable to recommend in any setting. Further preparation necessary for certification."))))</f>
        <v>Recommend without reservation.</v>
      </c>
      <c r="AA7" s="15" t="str">
        <f>IF(Textual!AI7="TargetTheCandid","Target",IF(Textual!AI7="AcceptableThe","Acceptable",IF(Textual!AI7="Unacceptable","Unacceptable")))</f>
        <v>Target</v>
      </c>
      <c r="AB7" s="6"/>
      <c r="AD7" s="48"/>
      <c r="AE7" s="48"/>
      <c r="AG7" s="6"/>
    </row>
    <row r="8" spans="1:33" x14ac:dyDescent="0.15">
      <c r="A8" s="5">
        <v>6</v>
      </c>
      <c r="B8" s="5">
        <f>Textual!G8</f>
        <v>2</v>
      </c>
      <c r="C8" s="5">
        <f>Textual!I8</f>
        <v>2</v>
      </c>
      <c r="D8" s="5">
        <f>Textual!K8</f>
        <v>2</v>
      </c>
      <c r="E8" s="5">
        <f>Textual!M8</f>
        <v>2</v>
      </c>
      <c r="F8" s="5">
        <f>Textual!O8</f>
        <v>2</v>
      </c>
      <c r="G8" s="5">
        <f>Textual!Q8</f>
        <v>2</v>
      </c>
      <c r="H8" s="5">
        <f>Textual!S8</f>
        <v>2</v>
      </c>
      <c r="I8" s="5">
        <f>Textual!U8</f>
        <v>1</v>
      </c>
      <c r="J8" s="6">
        <f t="shared" si="5"/>
        <v>1.875</v>
      </c>
      <c r="K8" s="8"/>
      <c r="L8" s="5">
        <f>Textual!W8</f>
        <v>2</v>
      </c>
      <c r="M8" s="5">
        <f>Textual!Y8</f>
        <v>2</v>
      </c>
      <c r="N8" s="6">
        <f t="shared" si="6"/>
        <v>2</v>
      </c>
      <c r="O8" s="8"/>
      <c r="P8" s="5">
        <f>Textual!AA8</f>
        <v>2</v>
      </c>
      <c r="Q8" s="6">
        <f t="shared" si="7"/>
        <v>2</v>
      </c>
      <c r="R8" s="8"/>
      <c r="S8" s="5">
        <f>Textual!AC8</f>
        <v>2</v>
      </c>
      <c r="T8" s="5">
        <f>Textual!AE8</f>
        <v>2</v>
      </c>
      <c r="U8" s="6">
        <f t="shared" si="8"/>
        <v>2</v>
      </c>
      <c r="V8" s="6"/>
      <c r="W8" s="51">
        <f t="shared" si="9"/>
        <v>25</v>
      </c>
      <c r="Y8" s="14" t="str">
        <f>IF(Textual!AG8="SuccessfulIn","Successful in all Settings.",IF(Textual!AG8="SuccessfulIn2","Successful in most Settings.",IF(Textual!AG8="SuccessDoubtful","Success doubtful in many educational settings.",IF(Textual!AG8="SuccessDoubtfu2","Success doubtful in any setting."))))</f>
        <v>Successful in all Settings.</v>
      </c>
      <c r="Z8" s="14" t="str">
        <f>IF(Textual!AH8="RecommendWithou","Recommend without reservation.",IF(Textual!AH8="WouldRecommend","Would recommend with minor reservations.",IF(Textual!AH8="Recommendations","Recommendations limited with major reservations.",IF(Textual!AH8="UnableToRecomme","Unable to recommend in any setting. Further preparation necessary for certification."))))</f>
        <v>Recommend without reservation.</v>
      </c>
      <c r="AA8" s="15" t="str">
        <f>IF(Textual!AI8="TargetTheCandid","Target",IF(Textual!AI8="AcceptableThe","Acceptable",IF(Textual!AI8="Unacceptable","Unacceptable")))</f>
        <v>Target</v>
      </c>
      <c r="AB8" s="6"/>
      <c r="AD8" s="48"/>
      <c r="AE8" s="48"/>
      <c r="AG8" s="6"/>
    </row>
    <row r="9" spans="1:33" x14ac:dyDescent="0.15">
      <c r="A9" s="5">
        <v>7</v>
      </c>
      <c r="B9" s="5">
        <f>Textual!G9</f>
        <v>2</v>
      </c>
      <c r="C9" s="5">
        <f>Textual!I9</f>
        <v>2</v>
      </c>
      <c r="D9" s="5">
        <f>Textual!K9</f>
        <v>2</v>
      </c>
      <c r="E9" s="5">
        <f>Textual!M9</f>
        <v>2</v>
      </c>
      <c r="F9" s="5">
        <f>Textual!O9</f>
        <v>2</v>
      </c>
      <c r="G9" s="5">
        <f>Textual!Q9</f>
        <v>2</v>
      </c>
      <c r="H9" s="5">
        <f>Textual!S9</f>
        <v>2</v>
      </c>
      <c r="I9" s="5">
        <f>Textual!U9</f>
        <v>1</v>
      </c>
      <c r="J9" s="6">
        <f t="shared" si="5"/>
        <v>1.875</v>
      </c>
      <c r="K9" s="8"/>
      <c r="L9" s="5">
        <f>Textual!W9</f>
        <v>2</v>
      </c>
      <c r="M9" s="5">
        <f>Textual!Y9</f>
        <v>2</v>
      </c>
      <c r="N9" s="6">
        <f t="shared" si="6"/>
        <v>2</v>
      </c>
      <c r="O9" s="8"/>
      <c r="P9" s="5">
        <f>Textual!AA9</f>
        <v>2</v>
      </c>
      <c r="Q9" s="6">
        <f t="shared" si="7"/>
        <v>2</v>
      </c>
      <c r="R9" s="8"/>
      <c r="S9" s="5">
        <f>Textual!AC9</f>
        <v>2</v>
      </c>
      <c r="T9" s="5">
        <f>Textual!AE9</f>
        <v>2</v>
      </c>
      <c r="U9" s="6">
        <f t="shared" si="8"/>
        <v>2</v>
      </c>
      <c r="V9" s="6"/>
      <c r="W9" s="51">
        <f t="shared" si="9"/>
        <v>25</v>
      </c>
      <c r="Y9" s="14" t="str">
        <f>IF(Textual!AG9="SuccessfulIn","Successful in all Settings.",IF(Textual!AG9="SuccessfulIn2","Successful in most Settings.",IF(Textual!AG9="SuccessDoubtful","Success doubtful in many educational settings.",IF(Textual!AG9="SuccessDoubtfu2","Success doubtful in any setting."))))</f>
        <v>Successful in all Settings.</v>
      </c>
      <c r="Z9" s="14" t="str">
        <f>IF(Textual!AH9="RecommendWithou","Recommend without reservation.",IF(Textual!AH9="WouldRecommend","Would recommend with minor reservations.",IF(Textual!AH9="Recommendations","Recommendations limited with major reservations.",IF(Textual!AH9="UnableToRecomme","Unable to recommend in any setting. Further preparation necessary for certification."))))</f>
        <v>Recommend without reservation.</v>
      </c>
      <c r="AA9" s="15" t="str">
        <f>IF(Textual!AI9="TargetTheCandid","Target",IF(Textual!AI9="AcceptableThe","Acceptable",IF(Textual!AI9="Unacceptable","Unacceptable")))</f>
        <v>Target</v>
      </c>
      <c r="AB9" s="6"/>
      <c r="AD9" s="48"/>
      <c r="AE9" s="48"/>
      <c r="AG9" s="6"/>
    </row>
    <row r="10" spans="1:33" x14ac:dyDescent="0.15">
      <c r="A10" s="5">
        <v>8</v>
      </c>
      <c r="B10" s="5">
        <f>Textual!G10</f>
        <v>1</v>
      </c>
      <c r="C10" s="5">
        <f>Textual!I10</f>
        <v>1</v>
      </c>
      <c r="D10" s="5">
        <f>Textual!K10</f>
        <v>2</v>
      </c>
      <c r="E10" s="5">
        <f>Textual!M10</f>
        <v>2</v>
      </c>
      <c r="F10" s="5">
        <f>Textual!O10</f>
        <v>2</v>
      </c>
      <c r="G10" s="5">
        <f>Textual!Q10</f>
        <v>1</v>
      </c>
      <c r="H10" s="5">
        <f>Textual!S10</f>
        <v>2</v>
      </c>
      <c r="I10" s="5">
        <f>Textual!U10</f>
        <v>1</v>
      </c>
      <c r="J10" s="6">
        <f t="shared" si="5"/>
        <v>1.5</v>
      </c>
      <c r="K10" s="8"/>
      <c r="L10" s="5">
        <f>Textual!W10</f>
        <v>2</v>
      </c>
      <c r="M10" s="5">
        <f>Textual!Y10</f>
        <v>2</v>
      </c>
      <c r="N10" s="6">
        <f t="shared" si="6"/>
        <v>2</v>
      </c>
      <c r="O10" s="8"/>
      <c r="P10" s="5">
        <f>Textual!AA10</f>
        <v>2</v>
      </c>
      <c r="Q10" s="6">
        <f t="shared" si="7"/>
        <v>2</v>
      </c>
      <c r="R10" s="8"/>
      <c r="S10" s="5">
        <f>Textual!AC10</f>
        <v>2</v>
      </c>
      <c r="T10" s="5">
        <f>Textual!AE10</f>
        <v>2</v>
      </c>
      <c r="U10" s="6">
        <f t="shared" si="8"/>
        <v>2</v>
      </c>
      <c r="V10" s="6"/>
      <c r="W10" s="51">
        <f t="shared" si="9"/>
        <v>22</v>
      </c>
      <c r="Y10" s="14" t="str">
        <f>IF(Textual!AG10="SuccessfulIn","Successful in all Settings.",IF(Textual!AG10="SuccessfulIn2","Successful in most Settings.",IF(Textual!AG10="SuccessDoubtful","Success doubtful in many educational settings.",IF(Textual!AG10="SuccessDoubtfu2","Success doubtful in any setting."))))</f>
        <v>Successful in all Settings.</v>
      </c>
      <c r="Z10" s="14" t="str">
        <f>IF(Textual!AH10="RecommendWithou","Recommend without reservation.",IF(Textual!AH10="WouldRecommend","Would recommend with minor reservations.",IF(Textual!AH10="Recommendations","Recommendations limited with major reservations.",IF(Textual!AH10="UnableToRecomme","Unable to recommend in any setting. Further preparation necessary for certification."))))</f>
        <v>Recommend without reservation.</v>
      </c>
      <c r="AA10" s="15" t="str">
        <f>IF(Textual!AI10="TargetTheCandid","Target",IF(Textual!AI10="AcceptableThe","Acceptable",IF(Textual!AI10="Unacceptable","Unacceptable")))</f>
        <v>Target</v>
      </c>
      <c r="AB10" s="6"/>
      <c r="AD10" s="48"/>
      <c r="AE10" s="48"/>
      <c r="AG10" s="6"/>
    </row>
    <row r="11" spans="1:33" ht="21" x14ac:dyDescent="0.15">
      <c r="A11" s="5">
        <v>9</v>
      </c>
      <c r="B11" s="5">
        <f>Textual!G11</f>
        <v>1</v>
      </c>
      <c r="C11" s="5">
        <f>Textual!I11</f>
        <v>1</v>
      </c>
      <c r="D11" s="5">
        <f>Textual!K11</f>
        <v>1</v>
      </c>
      <c r="E11" s="5">
        <f>Textual!M11</f>
        <v>1</v>
      </c>
      <c r="F11" s="5">
        <f>Textual!O11</f>
        <v>1</v>
      </c>
      <c r="G11" s="5">
        <f>Textual!Q11</f>
        <v>1</v>
      </c>
      <c r="H11" s="5">
        <f>Textual!S11</f>
        <v>1</v>
      </c>
      <c r="I11" s="5">
        <f>Textual!U11</f>
        <v>1</v>
      </c>
      <c r="J11" s="6">
        <f t="shared" ref="J11:J12" si="10">AVERAGE(B11:I11)</f>
        <v>1</v>
      </c>
      <c r="K11" s="8"/>
      <c r="L11" s="5">
        <f>Textual!W11</f>
        <v>2</v>
      </c>
      <c r="M11" s="5">
        <f>Textual!Y11</f>
        <v>2</v>
      </c>
      <c r="N11" s="6">
        <f t="shared" ref="N11:N12" si="11">AVERAGE(L11:M11)</f>
        <v>2</v>
      </c>
      <c r="O11" s="8"/>
      <c r="P11" s="5">
        <f>Textual!AA11</f>
        <v>1</v>
      </c>
      <c r="Q11" s="6">
        <f t="shared" ref="Q11:Q12" si="12">AVERAGE(P11:P11)</f>
        <v>1</v>
      </c>
      <c r="R11" s="8"/>
      <c r="S11" s="5">
        <f>Textual!AC11</f>
        <v>1</v>
      </c>
      <c r="T11" s="5">
        <f>Textual!AE11</f>
        <v>1</v>
      </c>
      <c r="U11" s="6">
        <f t="shared" ref="U11:U12" si="13">AVERAGE(T11:T11)</f>
        <v>1</v>
      </c>
      <c r="V11" s="6"/>
      <c r="W11" s="51">
        <f t="shared" ref="W11:W12" si="14">SUM(B11:I11,L11:M11,P11,S11:T11)</f>
        <v>15</v>
      </c>
      <c r="Y11" s="14" t="str">
        <f>IF(Textual!AG11="SuccessfulIn","Successful in all Settings.",IF(Textual!AG11="SuccessfulIn2","Successful in most Settings.",IF(Textual!AG11="SuccessDoubtful","Success doubtful in many educational settings.",IF(Textual!AG11="SuccessDoubtfu2","Success doubtful in any setting."))))</f>
        <v>Successful in most Settings.</v>
      </c>
      <c r="Z11" s="14" t="str">
        <f>IF(Textual!AH11="RecommendWithou","Recommend without reservation.",IF(Textual!AH11="WouldRecommend","Would recommend with minor reservations.",IF(Textual!AH11="Recommendations","Recommendations limited with major reservations.",IF(Textual!AH11="UnableToRecomme","Unable to recommend in any setting. Further preparation necessary for certification."))))</f>
        <v>Would recommend with minor reservations.</v>
      </c>
      <c r="AA11" s="15" t="str">
        <f>IF(Textual!AI11="TargetTheCandid","Target",IF(Textual!AI11="AcceptableThe","Acceptable",IF(Textual!AI11="Unacceptable","Unacceptable")))</f>
        <v>Acceptable</v>
      </c>
      <c r="AB11" s="6"/>
      <c r="AD11" s="48"/>
      <c r="AE11" s="48"/>
      <c r="AG11" s="6"/>
    </row>
    <row r="12" spans="1:33" x14ac:dyDescent="0.15">
      <c r="A12" s="5">
        <v>10</v>
      </c>
      <c r="B12" s="5">
        <f>Textual!G12</f>
        <v>2</v>
      </c>
      <c r="C12" s="5">
        <f>Textual!I12</f>
        <v>2</v>
      </c>
      <c r="D12" s="5">
        <f>Textual!K12</f>
        <v>2</v>
      </c>
      <c r="E12" s="5">
        <f>Textual!M12</f>
        <v>2</v>
      </c>
      <c r="F12" s="5">
        <f>Textual!O12</f>
        <v>2</v>
      </c>
      <c r="G12" s="5">
        <f>Textual!Q12</f>
        <v>1</v>
      </c>
      <c r="H12" s="5">
        <f>Textual!S12</f>
        <v>2</v>
      </c>
      <c r="I12" s="5">
        <f>Textual!U12</f>
        <v>2</v>
      </c>
      <c r="J12" s="6">
        <f t="shared" si="10"/>
        <v>1.875</v>
      </c>
      <c r="K12" s="8"/>
      <c r="L12" s="5">
        <f>Textual!W12</f>
        <v>2</v>
      </c>
      <c r="M12" s="5">
        <f>Textual!Y12</f>
        <v>2</v>
      </c>
      <c r="N12" s="6">
        <f t="shared" si="11"/>
        <v>2</v>
      </c>
      <c r="O12" s="8"/>
      <c r="P12" s="5">
        <f>Textual!AA12</f>
        <v>1</v>
      </c>
      <c r="Q12" s="6">
        <f t="shared" si="12"/>
        <v>1</v>
      </c>
      <c r="R12" s="8"/>
      <c r="S12" s="5">
        <f>Textual!AC12</f>
        <v>2</v>
      </c>
      <c r="T12" s="5">
        <f>Textual!AE12</f>
        <v>1</v>
      </c>
      <c r="U12" s="6">
        <f t="shared" si="13"/>
        <v>1</v>
      </c>
      <c r="V12" s="6"/>
      <c r="W12" s="51">
        <f t="shared" si="14"/>
        <v>23</v>
      </c>
      <c r="Y12" s="14" t="str">
        <f>IF(Textual!AG12="SuccessfulIn","Successful in all Settings.",IF(Textual!AG12="SuccessfulIn2","Successful in most Settings.",IF(Textual!AG12="SuccessDoubtful","Success doubtful in many educational settings.",IF(Textual!AG12="SuccessDoubtfu2","Success doubtful in any setting."))))</f>
        <v>Successful in all Settings.</v>
      </c>
      <c r="Z12" s="14" t="str">
        <f>IF(Textual!AH12="RecommendWithou","Recommend without reservation.",IF(Textual!AH12="WouldRecommend","Would recommend with minor reservations.",IF(Textual!AH12="Recommendations","Recommendations limited with major reservations.",IF(Textual!AH12="UnableToRecomme","Unable to recommend in any setting. Further preparation necessary for certification."))))</f>
        <v>Recommend without reservation.</v>
      </c>
      <c r="AA12" s="15" t="str">
        <f>IF(Textual!AI12="TargetTheCandid","Target",IF(Textual!AI12="AcceptableThe","Acceptable",IF(Textual!AI12="Unacceptable","Unacceptable")))</f>
        <v>Target</v>
      </c>
      <c r="AB12" s="6"/>
      <c r="AD12" s="48"/>
      <c r="AE12" s="48"/>
      <c r="AG12" s="6"/>
    </row>
    <row r="13" spans="1:33" x14ac:dyDescent="0.15">
      <c r="K13" s="8"/>
      <c r="O13" s="8"/>
      <c r="R13" s="8"/>
      <c r="Y13" s="14"/>
      <c r="Z13" s="14"/>
      <c r="AA13" s="15"/>
      <c r="AE13" s="5"/>
    </row>
    <row r="14" spans="1:33" x14ac:dyDescent="0.15">
      <c r="A14" s="7" t="s">
        <v>8</v>
      </c>
      <c r="B14" s="8">
        <f>AVERAGE(B3:B13)</f>
        <v>1.7</v>
      </c>
      <c r="C14" s="8">
        <f t="shared" ref="C14:W14" si="15">AVERAGE(C3:C13)</f>
        <v>1.7</v>
      </c>
      <c r="D14" s="8">
        <f t="shared" si="15"/>
        <v>1.8</v>
      </c>
      <c r="E14" s="8">
        <f t="shared" si="15"/>
        <v>1.8</v>
      </c>
      <c r="F14" s="8">
        <f t="shared" si="15"/>
        <v>1.8</v>
      </c>
      <c r="G14" s="8">
        <f t="shared" si="15"/>
        <v>1.5</v>
      </c>
      <c r="H14" s="8">
        <f t="shared" si="15"/>
        <v>1.8</v>
      </c>
      <c r="I14" s="8">
        <f t="shared" si="15"/>
        <v>1.4</v>
      </c>
      <c r="J14" s="8">
        <f t="shared" si="15"/>
        <v>1.6875</v>
      </c>
      <c r="K14" s="8"/>
      <c r="L14" s="8">
        <f t="shared" si="15"/>
        <v>1.9</v>
      </c>
      <c r="M14" s="8">
        <f t="shared" si="15"/>
        <v>1.9</v>
      </c>
      <c r="N14" s="8">
        <f t="shared" si="15"/>
        <v>1.9</v>
      </c>
      <c r="O14" s="8"/>
      <c r="P14" s="8">
        <f t="shared" si="15"/>
        <v>1.8</v>
      </c>
      <c r="Q14" s="8">
        <f t="shared" si="15"/>
        <v>1.8</v>
      </c>
      <c r="R14" s="8"/>
      <c r="S14" s="8">
        <f t="shared" si="15"/>
        <v>1.8</v>
      </c>
      <c r="T14" s="8">
        <f t="shared" si="15"/>
        <v>1.7</v>
      </c>
      <c r="U14" s="8">
        <f t="shared" si="15"/>
        <v>1.7</v>
      </c>
      <c r="V14" s="8"/>
      <c r="W14" s="8">
        <f t="shared" si="15"/>
        <v>22.6</v>
      </c>
      <c r="X14" s="8"/>
      <c r="Z14" s="8"/>
      <c r="AA14" s="8"/>
      <c r="AB14" s="8"/>
      <c r="AD14" s="49"/>
      <c r="AE14" s="49"/>
      <c r="AF14" s="49"/>
      <c r="AG14" s="49"/>
    </row>
  </sheetData>
  <sheetProtection sheet="1" objects="1" scenarios="1"/>
  <mergeCells count="6">
    <mergeCell ref="AD1:AG1"/>
    <mergeCell ref="Y1:AB1"/>
    <mergeCell ref="S1:T1"/>
    <mergeCell ref="A1:A2"/>
    <mergeCell ref="B1:J1"/>
    <mergeCell ref="L1:N1"/>
  </mergeCells>
  <printOptions horizontalCentered="1" gridLines="1"/>
  <pageMargins left="0.25" right="0.25" top="1.5" bottom="0.75" header="0.5" footer="0.5"/>
  <pageSetup orientation="landscape" r:id="rId1"/>
  <headerFooter alignWithMargins="0">
    <oddHeader xml:space="preserve">&amp;C&amp;"MS Sans Serif,Bold Italic"&amp;10SOUTHWESTERN OK STATE UNIVERSITY&amp;"MS Sans Serif,Bold"
UNIVERSITY SUPERVISOR EVALUATION OF TEACHER CANDIDATE
&amp;"MS Sans Serif,Bold Italic"Early Childhood&amp;"MS Sans Serif,Regular"
&amp;"MS Sans Serif,Bold"Spring 2022
</oddHeader>
    <oddFooter>&amp;C&amp;"MS Sans Serif,Bold"2 Target, 1 Acceptable, 0 Unacceptable</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J13"/>
  <sheetViews>
    <sheetView zoomScaleNormal="100" workbookViewId="0">
      <selection activeCell="B12" sqref="B12"/>
    </sheetView>
  </sheetViews>
  <sheetFormatPr defaultColWidth="10.6640625" defaultRowHeight="10.5" x14ac:dyDescent="0.15"/>
  <cols>
    <col min="1" max="1" width="4.33203125" style="5" customWidth="1"/>
    <col min="2" max="2" width="17.6640625" style="13" bestFit="1" customWidth="1"/>
    <col min="3" max="3" width="22" style="13" bestFit="1" customWidth="1"/>
    <col min="4" max="4" width="13" style="13" bestFit="1" customWidth="1"/>
    <col min="5" max="5" width="13" style="13" customWidth="1"/>
    <col min="6" max="6" width="14.1640625" style="13" customWidth="1"/>
    <col min="7" max="8" width="13.1640625" style="17" customWidth="1"/>
    <col min="9" max="9" width="16.1640625" style="17" customWidth="1"/>
    <col min="10" max="10" width="13.1640625" style="17" bestFit="1" customWidth="1"/>
    <col min="11" max="11" width="13.1640625" style="17" customWidth="1"/>
    <col min="12" max="12" width="15" style="17" customWidth="1"/>
    <col min="13" max="13" width="21.33203125" style="17" customWidth="1"/>
    <col min="14" max="14" width="19" style="17" customWidth="1"/>
    <col min="15" max="15" width="13.83203125" style="17" bestFit="1" customWidth="1"/>
    <col min="16" max="16" width="12.83203125" style="17" customWidth="1"/>
    <col min="17" max="17" width="12" style="17" customWidth="1"/>
    <col min="18" max="18" width="13.1640625" style="17" bestFit="1" customWidth="1"/>
    <col min="19" max="19" width="13.1640625" style="17" customWidth="1"/>
    <col min="20" max="20" width="15.5" style="17" bestFit="1" customWidth="1"/>
    <col min="21" max="21" width="13.5" style="17" bestFit="1" customWidth="1"/>
    <col min="22" max="22" width="14.6640625" style="17" customWidth="1"/>
    <col min="23" max="23" width="18.33203125" style="13" customWidth="1"/>
    <col min="24" max="24" width="15.5" style="17" customWidth="1"/>
    <col min="25" max="26" width="13" style="17" bestFit="1" customWidth="1"/>
    <col min="27" max="27" width="15.6640625" style="17" customWidth="1"/>
    <col min="28" max="28" width="13" style="17" customWidth="1"/>
    <col min="29" max="29" width="15.6640625" style="17" customWidth="1"/>
    <col min="30" max="30" width="16" style="17" customWidth="1"/>
    <col min="31" max="31" width="35.6640625" style="13" customWidth="1"/>
    <col min="32" max="32" width="15.5" style="17" bestFit="1" customWidth="1"/>
    <col min="33" max="33" width="25.33203125" style="13" customWidth="1"/>
    <col min="34" max="34" width="30.1640625" style="13" customWidth="1"/>
    <col min="35" max="35" width="20.83203125" style="13" customWidth="1"/>
    <col min="36" max="36" width="27" style="15" customWidth="1"/>
    <col min="37" max="212" width="10.6640625" style="15"/>
    <col min="213" max="213" width="3.1640625" style="15" bestFit="1" customWidth="1"/>
    <col min="214" max="214" width="17" style="15" bestFit="1" customWidth="1"/>
    <col min="215" max="215" width="17.6640625" style="15" customWidth="1"/>
    <col min="216" max="216" width="9.83203125" style="15" customWidth="1"/>
    <col min="217" max="217" width="10.83203125" style="15" customWidth="1"/>
    <col min="218" max="218" width="32.5" style="15" bestFit="1" customWidth="1"/>
    <col min="219" max="228" width="16" style="15" customWidth="1"/>
    <col min="229" max="229" width="14.1640625" style="15" bestFit="1" customWidth="1"/>
    <col min="230" max="230" width="13.5" style="15" bestFit="1" customWidth="1"/>
    <col min="231" max="231" width="15.5" style="15" bestFit="1" customWidth="1"/>
    <col min="232" max="232" width="13.5" style="15" bestFit="1" customWidth="1"/>
    <col min="233" max="233" width="14.6640625" style="15" customWidth="1"/>
    <col min="234" max="243" width="16" style="15" customWidth="1"/>
    <col min="244" max="244" width="13.83203125" style="15" customWidth="1"/>
    <col min="245" max="245" width="13.5" style="15" customWidth="1"/>
    <col min="246" max="246" width="12.6640625" style="15" customWidth="1"/>
    <col min="247" max="247" width="15.6640625" style="15" bestFit="1" customWidth="1"/>
    <col min="248" max="248" width="14.1640625" style="15" customWidth="1"/>
    <col min="249" max="249" width="15.83203125" style="15" bestFit="1" customWidth="1"/>
    <col min="250" max="250" width="13.83203125" style="15" bestFit="1" customWidth="1"/>
    <col min="251" max="251" width="12.83203125" style="15" customWidth="1"/>
    <col min="252" max="252" width="16" style="15" customWidth="1"/>
    <col min="253" max="253" width="11.5" style="15" bestFit="1" customWidth="1"/>
    <col min="254" max="254" width="14.83203125" style="15" bestFit="1" customWidth="1"/>
    <col min="255" max="255" width="13.83203125" style="15" bestFit="1" customWidth="1"/>
    <col min="256" max="256" width="13.83203125" style="15" customWidth="1"/>
    <col min="257" max="257" width="13.83203125" style="15" bestFit="1" customWidth="1"/>
    <col min="258" max="258" width="16" style="15" customWidth="1"/>
    <col min="259" max="259" width="13" style="15" customWidth="1"/>
    <col min="260" max="260" width="13.5" style="15" bestFit="1" customWidth="1"/>
    <col min="261" max="261" width="10.6640625" style="15" bestFit="1" customWidth="1"/>
    <col min="262" max="262" width="12" style="15" bestFit="1" customWidth="1"/>
    <col min="263" max="263" width="14.6640625" style="15" bestFit="1" customWidth="1"/>
    <col min="264" max="264" width="15.33203125" style="15" customWidth="1"/>
    <col min="265" max="265" width="12.33203125" style="15" customWidth="1"/>
    <col min="266" max="266" width="8" style="15" bestFit="1" customWidth="1"/>
    <col min="267" max="268" width="13" style="15" bestFit="1" customWidth="1"/>
    <col min="269" max="269" width="8.83203125" style="15" bestFit="1" customWidth="1"/>
    <col min="270" max="270" width="16" style="15" customWidth="1"/>
    <col min="271" max="271" width="11.33203125" style="15" customWidth="1"/>
    <col min="272" max="272" width="13" style="15" bestFit="1" customWidth="1"/>
    <col min="273" max="273" width="14.5" style="15" customWidth="1"/>
    <col min="274" max="274" width="13" style="15" bestFit="1" customWidth="1"/>
    <col min="275" max="275" width="16" style="15" customWidth="1"/>
    <col min="276" max="276" width="11" style="15" bestFit="1" customWidth="1"/>
    <col min="277" max="277" width="12.1640625" style="15" bestFit="1" customWidth="1"/>
    <col min="278" max="278" width="13.6640625" style="15" bestFit="1" customWidth="1"/>
    <col min="279" max="468" width="10.6640625" style="15"/>
    <col min="469" max="469" width="3.1640625" style="15" bestFit="1" customWidth="1"/>
    <col min="470" max="470" width="17" style="15" bestFit="1" customWidth="1"/>
    <col min="471" max="471" width="17.6640625" style="15" customWidth="1"/>
    <col min="472" max="472" width="9.83203125" style="15" customWidth="1"/>
    <col min="473" max="473" width="10.83203125" style="15" customWidth="1"/>
    <col min="474" max="474" width="32.5" style="15" bestFit="1" customWidth="1"/>
    <col min="475" max="484" width="16" style="15" customWidth="1"/>
    <col min="485" max="485" width="14.1640625" style="15" bestFit="1" customWidth="1"/>
    <col min="486" max="486" width="13.5" style="15" bestFit="1" customWidth="1"/>
    <col min="487" max="487" width="15.5" style="15" bestFit="1" customWidth="1"/>
    <col min="488" max="488" width="13.5" style="15" bestFit="1" customWidth="1"/>
    <col min="489" max="489" width="14.6640625" style="15" customWidth="1"/>
    <col min="490" max="499" width="16" style="15" customWidth="1"/>
    <col min="500" max="500" width="13.83203125" style="15" customWidth="1"/>
    <col min="501" max="501" width="13.5" style="15" customWidth="1"/>
    <col min="502" max="502" width="12.6640625" style="15" customWidth="1"/>
    <col min="503" max="503" width="15.6640625" style="15" bestFit="1" customWidth="1"/>
    <col min="504" max="504" width="14.1640625" style="15" customWidth="1"/>
    <col min="505" max="505" width="15.83203125" style="15" bestFit="1" customWidth="1"/>
    <col min="506" max="506" width="13.83203125" style="15" bestFit="1" customWidth="1"/>
    <col min="507" max="507" width="12.83203125" style="15" customWidth="1"/>
    <col min="508" max="508" width="16" style="15" customWidth="1"/>
    <col min="509" max="509" width="11.5" style="15" bestFit="1" customWidth="1"/>
    <col min="510" max="510" width="14.83203125" style="15" bestFit="1" customWidth="1"/>
    <col min="511" max="511" width="13.83203125" style="15" bestFit="1" customWidth="1"/>
    <col min="512" max="512" width="13.83203125" style="15" customWidth="1"/>
    <col min="513" max="513" width="13.83203125" style="15" bestFit="1" customWidth="1"/>
    <col min="514" max="514" width="16" style="15" customWidth="1"/>
    <col min="515" max="515" width="13" style="15" customWidth="1"/>
    <col min="516" max="516" width="13.5" style="15" bestFit="1" customWidth="1"/>
    <col min="517" max="517" width="10.6640625" style="15" bestFit="1" customWidth="1"/>
    <col min="518" max="518" width="12" style="15" bestFit="1" customWidth="1"/>
    <col min="519" max="519" width="14.6640625" style="15" bestFit="1" customWidth="1"/>
    <col min="520" max="520" width="15.33203125" style="15" customWidth="1"/>
    <col min="521" max="521" width="12.33203125" style="15" customWidth="1"/>
    <col min="522" max="522" width="8" style="15" bestFit="1" customWidth="1"/>
    <col min="523" max="524" width="13" style="15" bestFit="1" customWidth="1"/>
    <col min="525" max="525" width="8.83203125" style="15" bestFit="1" customWidth="1"/>
    <col min="526" max="526" width="16" style="15" customWidth="1"/>
    <col min="527" max="527" width="11.33203125" style="15" customWidth="1"/>
    <col min="528" max="528" width="13" style="15" bestFit="1" customWidth="1"/>
    <col min="529" max="529" width="14.5" style="15" customWidth="1"/>
    <col min="530" max="530" width="13" style="15" bestFit="1" customWidth="1"/>
    <col min="531" max="531" width="16" style="15" customWidth="1"/>
    <col min="532" max="532" width="11" style="15" bestFit="1" customWidth="1"/>
    <col min="533" max="533" width="12.1640625" style="15" bestFit="1" customWidth="1"/>
    <col min="534" max="534" width="13.6640625" style="15" bestFit="1" customWidth="1"/>
    <col min="535" max="724" width="10.6640625" style="15"/>
    <col min="725" max="725" width="3.1640625" style="15" bestFit="1" customWidth="1"/>
    <col min="726" max="726" width="17" style="15" bestFit="1" customWidth="1"/>
    <col min="727" max="727" width="17.6640625" style="15" customWidth="1"/>
    <col min="728" max="728" width="9.83203125" style="15" customWidth="1"/>
    <col min="729" max="729" width="10.83203125" style="15" customWidth="1"/>
    <col min="730" max="730" width="32.5" style="15" bestFit="1" customWidth="1"/>
    <col min="731" max="740" width="16" style="15" customWidth="1"/>
    <col min="741" max="741" width="14.1640625" style="15" bestFit="1" customWidth="1"/>
    <col min="742" max="742" width="13.5" style="15" bestFit="1" customWidth="1"/>
    <col min="743" max="743" width="15.5" style="15" bestFit="1" customWidth="1"/>
    <col min="744" max="744" width="13.5" style="15" bestFit="1" customWidth="1"/>
    <col min="745" max="745" width="14.6640625" style="15" customWidth="1"/>
    <col min="746" max="755" width="16" style="15" customWidth="1"/>
    <col min="756" max="756" width="13.83203125" style="15" customWidth="1"/>
    <col min="757" max="757" width="13.5" style="15" customWidth="1"/>
    <col min="758" max="758" width="12.6640625" style="15" customWidth="1"/>
    <col min="759" max="759" width="15.6640625" style="15" bestFit="1" customWidth="1"/>
    <col min="760" max="760" width="14.1640625" style="15" customWidth="1"/>
    <col min="761" max="761" width="15.83203125" style="15" bestFit="1" customWidth="1"/>
    <col min="762" max="762" width="13.83203125" style="15" bestFit="1" customWidth="1"/>
    <col min="763" max="763" width="12.83203125" style="15" customWidth="1"/>
    <col min="764" max="764" width="16" style="15" customWidth="1"/>
    <col min="765" max="765" width="11.5" style="15" bestFit="1" customWidth="1"/>
    <col min="766" max="766" width="14.83203125" style="15" bestFit="1" customWidth="1"/>
    <col min="767" max="767" width="13.83203125" style="15" bestFit="1" customWidth="1"/>
    <col min="768" max="768" width="13.83203125" style="15" customWidth="1"/>
    <col min="769" max="769" width="13.83203125" style="15" bestFit="1" customWidth="1"/>
    <col min="770" max="770" width="16" style="15" customWidth="1"/>
    <col min="771" max="771" width="13" style="15" customWidth="1"/>
    <col min="772" max="772" width="13.5" style="15" bestFit="1" customWidth="1"/>
    <col min="773" max="773" width="10.6640625" style="15" bestFit="1" customWidth="1"/>
    <col min="774" max="774" width="12" style="15" bestFit="1" customWidth="1"/>
    <col min="775" max="775" width="14.6640625" style="15" bestFit="1" customWidth="1"/>
    <col min="776" max="776" width="15.33203125" style="15" customWidth="1"/>
    <col min="777" max="777" width="12.33203125" style="15" customWidth="1"/>
    <col min="778" max="778" width="8" style="15" bestFit="1" customWidth="1"/>
    <col min="779" max="780" width="13" style="15" bestFit="1" customWidth="1"/>
    <col min="781" max="781" width="8.83203125" style="15" bestFit="1" customWidth="1"/>
    <col min="782" max="782" width="16" style="15" customWidth="1"/>
    <col min="783" max="783" width="11.33203125" style="15" customWidth="1"/>
    <col min="784" max="784" width="13" style="15" bestFit="1" customWidth="1"/>
    <col min="785" max="785" width="14.5" style="15" customWidth="1"/>
    <col min="786" max="786" width="13" style="15" bestFit="1" customWidth="1"/>
    <col min="787" max="787" width="16" style="15" customWidth="1"/>
    <col min="788" max="788" width="11" style="15" bestFit="1" customWidth="1"/>
    <col min="789" max="789" width="12.1640625" style="15" bestFit="1" customWidth="1"/>
    <col min="790" max="790" width="13.6640625" style="15" bestFit="1" customWidth="1"/>
    <col min="791" max="980" width="10.6640625" style="15"/>
    <col min="981" max="981" width="3.1640625" style="15" bestFit="1" customWidth="1"/>
    <col min="982" max="982" width="17" style="15" bestFit="1" customWidth="1"/>
    <col min="983" max="983" width="17.6640625" style="15" customWidth="1"/>
    <col min="984" max="984" width="9.83203125" style="15" customWidth="1"/>
    <col min="985" max="985" width="10.83203125" style="15" customWidth="1"/>
    <col min="986" max="986" width="32.5" style="15" bestFit="1" customWidth="1"/>
    <col min="987" max="996" width="16" style="15" customWidth="1"/>
    <col min="997" max="997" width="14.1640625" style="15" bestFit="1" customWidth="1"/>
    <col min="998" max="998" width="13.5" style="15" bestFit="1" customWidth="1"/>
    <col min="999" max="999" width="15.5" style="15" bestFit="1" customWidth="1"/>
    <col min="1000" max="1000" width="13.5" style="15" bestFit="1" customWidth="1"/>
    <col min="1001" max="1001" width="14.6640625" style="15" customWidth="1"/>
    <col min="1002" max="1011" width="16" style="15" customWidth="1"/>
    <col min="1012" max="1012" width="13.83203125" style="15" customWidth="1"/>
    <col min="1013" max="1013" width="13.5" style="15" customWidth="1"/>
    <col min="1014" max="1014" width="12.6640625" style="15" customWidth="1"/>
    <col min="1015" max="1015" width="15.6640625" style="15" bestFit="1" customWidth="1"/>
    <col min="1016" max="1016" width="14.1640625" style="15" customWidth="1"/>
    <col min="1017" max="1017" width="15.83203125" style="15" bestFit="1" customWidth="1"/>
    <col min="1018" max="1018" width="13.83203125" style="15" bestFit="1" customWidth="1"/>
    <col min="1019" max="1019" width="12.83203125" style="15" customWidth="1"/>
    <col min="1020" max="1020" width="16" style="15" customWidth="1"/>
    <col min="1021" max="1021" width="11.5" style="15" bestFit="1" customWidth="1"/>
    <col min="1022" max="1022" width="14.83203125" style="15" bestFit="1" customWidth="1"/>
    <col min="1023" max="1023" width="13.83203125" style="15" bestFit="1" customWidth="1"/>
    <col min="1024" max="1024" width="13.83203125" style="15" customWidth="1"/>
    <col min="1025" max="1025" width="13.83203125" style="15" bestFit="1" customWidth="1"/>
    <col min="1026" max="1026" width="16" style="15" customWidth="1"/>
    <col min="1027" max="1027" width="13" style="15" customWidth="1"/>
    <col min="1028" max="1028" width="13.5" style="15" bestFit="1" customWidth="1"/>
    <col min="1029" max="1029" width="10.6640625" style="15" bestFit="1" customWidth="1"/>
    <col min="1030" max="1030" width="12" style="15" bestFit="1" customWidth="1"/>
    <col min="1031" max="1031" width="14.6640625" style="15" bestFit="1" customWidth="1"/>
    <col min="1032" max="1032" width="15.33203125" style="15" customWidth="1"/>
    <col min="1033" max="1033" width="12.33203125" style="15" customWidth="1"/>
    <col min="1034" max="1034" width="8" style="15" bestFit="1" customWidth="1"/>
    <col min="1035" max="1036" width="13" style="15" bestFit="1" customWidth="1"/>
    <col min="1037" max="1037" width="8.83203125" style="15" bestFit="1" customWidth="1"/>
    <col min="1038" max="1038" width="16" style="15" customWidth="1"/>
    <col min="1039" max="1039" width="11.33203125" style="15" customWidth="1"/>
    <col min="1040" max="1040" width="13" style="15" bestFit="1" customWidth="1"/>
    <col min="1041" max="1041" width="14.5" style="15" customWidth="1"/>
    <col min="1042" max="1042" width="13" style="15" bestFit="1" customWidth="1"/>
    <col min="1043" max="1043" width="16" style="15" customWidth="1"/>
    <col min="1044" max="1044" width="11" style="15" bestFit="1" customWidth="1"/>
    <col min="1045" max="1045" width="12.1640625" style="15" bestFit="1" customWidth="1"/>
    <col min="1046" max="1046" width="13.6640625" style="15" bestFit="1" customWidth="1"/>
    <col min="1047" max="1236" width="10.6640625" style="15"/>
    <col min="1237" max="1237" width="3.1640625" style="15" bestFit="1" customWidth="1"/>
    <col min="1238" max="1238" width="17" style="15" bestFit="1" customWidth="1"/>
    <col min="1239" max="1239" width="17.6640625" style="15" customWidth="1"/>
    <col min="1240" max="1240" width="9.83203125" style="15" customWidth="1"/>
    <col min="1241" max="1241" width="10.83203125" style="15" customWidth="1"/>
    <col min="1242" max="1242" width="32.5" style="15" bestFit="1" customWidth="1"/>
    <col min="1243" max="1252" width="16" style="15" customWidth="1"/>
    <col min="1253" max="1253" width="14.1640625" style="15" bestFit="1" customWidth="1"/>
    <col min="1254" max="1254" width="13.5" style="15" bestFit="1" customWidth="1"/>
    <col min="1255" max="1255" width="15.5" style="15" bestFit="1" customWidth="1"/>
    <col min="1256" max="1256" width="13.5" style="15" bestFit="1" customWidth="1"/>
    <col min="1257" max="1257" width="14.6640625" style="15" customWidth="1"/>
    <col min="1258" max="1267" width="16" style="15" customWidth="1"/>
    <col min="1268" max="1268" width="13.83203125" style="15" customWidth="1"/>
    <col min="1269" max="1269" width="13.5" style="15" customWidth="1"/>
    <col min="1270" max="1270" width="12.6640625" style="15" customWidth="1"/>
    <col min="1271" max="1271" width="15.6640625" style="15" bestFit="1" customWidth="1"/>
    <col min="1272" max="1272" width="14.1640625" style="15" customWidth="1"/>
    <col min="1273" max="1273" width="15.83203125" style="15" bestFit="1" customWidth="1"/>
    <col min="1274" max="1274" width="13.83203125" style="15" bestFit="1" customWidth="1"/>
    <col min="1275" max="1275" width="12.83203125" style="15" customWidth="1"/>
    <col min="1276" max="1276" width="16" style="15" customWidth="1"/>
    <col min="1277" max="1277" width="11.5" style="15" bestFit="1" customWidth="1"/>
    <col min="1278" max="1278" width="14.83203125" style="15" bestFit="1" customWidth="1"/>
    <col min="1279" max="1279" width="13.83203125" style="15" bestFit="1" customWidth="1"/>
    <col min="1280" max="1280" width="13.83203125" style="15" customWidth="1"/>
    <col min="1281" max="1281" width="13.83203125" style="15" bestFit="1" customWidth="1"/>
    <col min="1282" max="1282" width="16" style="15" customWidth="1"/>
    <col min="1283" max="1283" width="13" style="15" customWidth="1"/>
    <col min="1284" max="1284" width="13.5" style="15" bestFit="1" customWidth="1"/>
    <col min="1285" max="1285" width="10.6640625" style="15" bestFit="1" customWidth="1"/>
    <col min="1286" max="1286" width="12" style="15" bestFit="1" customWidth="1"/>
    <col min="1287" max="1287" width="14.6640625" style="15" bestFit="1" customWidth="1"/>
    <col min="1288" max="1288" width="15.33203125" style="15" customWidth="1"/>
    <col min="1289" max="1289" width="12.33203125" style="15" customWidth="1"/>
    <col min="1290" max="1290" width="8" style="15" bestFit="1" customWidth="1"/>
    <col min="1291" max="1292" width="13" style="15" bestFit="1" customWidth="1"/>
    <col min="1293" max="1293" width="8.83203125" style="15" bestFit="1" customWidth="1"/>
    <col min="1294" max="1294" width="16" style="15" customWidth="1"/>
    <col min="1295" max="1295" width="11.33203125" style="15" customWidth="1"/>
    <col min="1296" max="1296" width="13" style="15" bestFit="1" customWidth="1"/>
    <col min="1297" max="1297" width="14.5" style="15" customWidth="1"/>
    <col min="1298" max="1298" width="13" style="15" bestFit="1" customWidth="1"/>
    <col min="1299" max="1299" width="16" style="15" customWidth="1"/>
    <col min="1300" max="1300" width="11" style="15" bestFit="1" customWidth="1"/>
    <col min="1301" max="1301" width="12.1640625" style="15" bestFit="1" customWidth="1"/>
    <col min="1302" max="1302" width="13.6640625" style="15" bestFit="1" customWidth="1"/>
    <col min="1303" max="1492" width="10.6640625" style="15"/>
    <col min="1493" max="1493" width="3.1640625" style="15" bestFit="1" customWidth="1"/>
    <col min="1494" max="1494" width="17" style="15" bestFit="1" customWidth="1"/>
    <col min="1495" max="1495" width="17.6640625" style="15" customWidth="1"/>
    <col min="1496" max="1496" width="9.83203125" style="15" customWidth="1"/>
    <col min="1497" max="1497" width="10.83203125" style="15" customWidth="1"/>
    <col min="1498" max="1498" width="32.5" style="15" bestFit="1" customWidth="1"/>
    <col min="1499" max="1508" width="16" style="15" customWidth="1"/>
    <col min="1509" max="1509" width="14.1640625" style="15" bestFit="1" customWidth="1"/>
    <col min="1510" max="1510" width="13.5" style="15" bestFit="1" customWidth="1"/>
    <col min="1511" max="1511" width="15.5" style="15" bestFit="1" customWidth="1"/>
    <col min="1512" max="1512" width="13.5" style="15" bestFit="1" customWidth="1"/>
    <col min="1513" max="1513" width="14.6640625" style="15" customWidth="1"/>
    <col min="1514" max="1523" width="16" style="15" customWidth="1"/>
    <col min="1524" max="1524" width="13.83203125" style="15" customWidth="1"/>
    <col min="1525" max="1525" width="13.5" style="15" customWidth="1"/>
    <col min="1526" max="1526" width="12.6640625" style="15" customWidth="1"/>
    <col min="1527" max="1527" width="15.6640625" style="15" bestFit="1" customWidth="1"/>
    <col min="1528" max="1528" width="14.1640625" style="15" customWidth="1"/>
    <col min="1529" max="1529" width="15.83203125" style="15" bestFit="1" customWidth="1"/>
    <col min="1530" max="1530" width="13.83203125" style="15" bestFit="1" customWidth="1"/>
    <col min="1531" max="1531" width="12.83203125" style="15" customWidth="1"/>
    <col min="1532" max="1532" width="16" style="15" customWidth="1"/>
    <col min="1533" max="1533" width="11.5" style="15" bestFit="1" customWidth="1"/>
    <col min="1534" max="1534" width="14.83203125" style="15" bestFit="1" customWidth="1"/>
    <col min="1535" max="1535" width="13.83203125" style="15" bestFit="1" customWidth="1"/>
    <col min="1536" max="1536" width="13.83203125" style="15" customWidth="1"/>
    <col min="1537" max="1537" width="13.83203125" style="15" bestFit="1" customWidth="1"/>
    <col min="1538" max="1538" width="16" style="15" customWidth="1"/>
    <col min="1539" max="1539" width="13" style="15" customWidth="1"/>
    <col min="1540" max="1540" width="13.5" style="15" bestFit="1" customWidth="1"/>
    <col min="1541" max="1541" width="10.6640625" style="15" bestFit="1" customWidth="1"/>
    <col min="1542" max="1542" width="12" style="15" bestFit="1" customWidth="1"/>
    <col min="1543" max="1543" width="14.6640625" style="15" bestFit="1" customWidth="1"/>
    <col min="1544" max="1544" width="15.33203125" style="15" customWidth="1"/>
    <col min="1545" max="1545" width="12.33203125" style="15" customWidth="1"/>
    <col min="1546" max="1546" width="8" style="15" bestFit="1" customWidth="1"/>
    <col min="1547" max="1548" width="13" style="15" bestFit="1" customWidth="1"/>
    <col min="1549" max="1549" width="8.83203125" style="15" bestFit="1" customWidth="1"/>
    <col min="1550" max="1550" width="16" style="15" customWidth="1"/>
    <col min="1551" max="1551" width="11.33203125" style="15" customWidth="1"/>
    <col min="1552" max="1552" width="13" style="15" bestFit="1" customWidth="1"/>
    <col min="1553" max="1553" width="14.5" style="15" customWidth="1"/>
    <col min="1554" max="1554" width="13" style="15" bestFit="1" customWidth="1"/>
    <col min="1555" max="1555" width="16" style="15" customWidth="1"/>
    <col min="1556" max="1556" width="11" style="15" bestFit="1" customWidth="1"/>
    <col min="1557" max="1557" width="12.1640625" style="15" bestFit="1" customWidth="1"/>
    <col min="1558" max="1558" width="13.6640625" style="15" bestFit="1" customWidth="1"/>
    <col min="1559" max="1748" width="10.6640625" style="15"/>
    <col min="1749" max="1749" width="3.1640625" style="15" bestFit="1" customWidth="1"/>
    <col min="1750" max="1750" width="17" style="15" bestFit="1" customWidth="1"/>
    <col min="1751" max="1751" width="17.6640625" style="15" customWidth="1"/>
    <col min="1752" max="1752" width="9.83203125" style="15" customWidth="1"/>
    <col min="1753" max="1753" width="10.83203125" style="15" customWidth="1"/>
    <col min="1754" max="1754" width="32.5" style="15" bestFit="1" customWidth="1"/>
    <col min="1755" max="1764" width="16" style="15" customWidth="1"/>
    <col min="1765" max="1765" width="14.1640625" style="15" bestFit="1" customWidth="1"/>
    <col min="1766" max="1766" width="13.5" style="15" bestFit="1" customWidth="1"/>
    <col min="1767" max="1767" width="15.5" style="15" bestFit="1" customWidth="1"/>
    <col min="1768" max="1768" width="13.5" style="15" bestFit="1" customWidth="1"/>
    <col min="1769" max="1769" width="14.6640625" style="15" customWidth="1"/>
    <col min="1770" max="1779" width="16" style="15" customWidth="1"/>
    <col min="1780" max="1780" width="13.83203125" style="15" customWidth="1"/>
    <col min="1781" max="1781" width="13.5" style="15" customWidth="1"/>
    <col min="1782" max="1782" width="12.6640625" style="15" customWidth="1"/>
    <col min="1783" max="1783" width="15.6640625" style="15" bestFit="1" customWidth="1"/>
    <col min="1784" max="1784" width="14.1640625" style="15" customWidth="1"/>
    <col min="1785" max="1785" width="15.83203125" style="15" bestFit="1" customWidth="1"/>
    <col min="1786" max="1786" width="13.83203125" style="15" bestFit="1" customWidth="1"/>
    <col min="1787" max="1787" width="12.83203125" style="15" customWidth="1"/>
    <col min="1788" max="1788" width="16" style="15" customWidth="1"/>
    <col min="1789" max="1789" width="11.5" style="15" bestFit="1" customWidth="1"/>
    <col min="1790" max="1790" width="14.83203125" style="15" bestFit="1" customWidth="1"/>
    <col min="1791" max="1791" width="13.83203125" style="15" bestFit="1" customWidth="1"/>
    <col min="1792" max="1792" width="13.83203125" style="15" customWidth="1"/>
    <col min="1793" max="1793" width="13.83203125" style="15" bestFit="1" customWidth="1"/>
    <col min="1794" max="1794" width="16" style="15" customWidth="1"/>
    <col min="1795" max="1795" width="13" style="15" customWidth="1"/>
    <col min="1796" max="1796" width="13.5" style="15" bestFit="1" customWidth="1"/>
    <col min="1797" max="1797" width="10.6640625" style="15" bestFit="1" customWidth="1"/>
    <col min="1798" max="1798" width="12" style="15" bestFit="1" customWidth="1"/>
    <col min="1799" max="1799" width="14.6640625" style="15" bestFit="1" customWidth="1"/>
    <col min="1800" max="1800" width="15.33203125" style="15" customWidth="1"/>
    <col min="1801" max="1801" width="12.33203125" style="15" customWidth="1"/>
    <col min="1802" max="1802" width="8" style="15" bestFit="1" customWidth="1"/>
    <col min="1803" max="1804" width="13" style="15" bestFit="1" customWidth="1"/>
    <col min="1805" max="1805" width="8.83203125" style="15" bestFit="1" customWidth="1"/>
    <col min="1806" max="1806" width="16" style="15" customWidth="1"/>
    <col min="1807" max="1807" width="11.33203125" style="15" customWidth="1"/>
    <col min="1808" max="1808" width="13" style="15" bestFit="1" customWidth="1"/>
    <col min="1809" max="1809" width="14.5" style="15" customWidth="1"/>
    <col min="1810" max="1810" width="13" style="15" bestFit="1" customWidth="1"/>
    <col min="1811" max="1811" width="16" style="15" customWidth="1"/>
    <col min="1812" max="1812" width="11" style="15" bestFit="1" customWidth="1"/>
    <col min="1813" max="1813" width="12.1640625" style="15" bestFit="1" customWidth="1"/>
    <col min="1814" max="1814" width="13.6640625" style="15" bestFit="1" customWidth="1"/>
    <col min="1815" max="2004" width="10.6640625" style="15"/>
    <col min="2005" max="2005" width="3.1640625" style="15" bestFit="1" customWidth="1"/>
    <col min="2006" max="2006" width="17" style="15" bestFit="1" customWidth="1"/>
    <col min="2007" max="2007" width="17.6640625" style="15" customWidth="1"/>
    <col min="2008" max="2008" width="9.83203125" style="15" customWidth="1"/>
    <col min="2009" max="2009" width="10.83203125" style="15" customWidth="1"/>
    <col min="2010" max="2010" width="32.5" style="15" bestFit="1" customWidth="1"/>
    <col min="2011" max="2020" width="16" style="15" customWidth="1"/>
    <col min="2021" max="2021" width="14.1640625" style="15" bestFit="1" customWidth="1"/>
    <col min="2022" max="2022" width="13.5" style="15" bestFit="1" customWidth="1"/>
    <col min="2023" max="2023" width="15.5" style="15" bestFit="1" customWidth="1"/>
    <col min="2024" max="2024" width="13.5" style="15" bestFit="1" customWidth="1"/>
    <col min="2025" max="2025" width="14.6640625" style="15" customWidth="1"/>
    <col min="2026" max="2035" width="16" style="15" customWidth="1"/>
    <col min="2036" max="2036" width="13.83203125" style="15" customWidth="1"/>
    <col min="2037" max="2037" width="13.5" style="15" customWidth="1"/>
    <col min="2038" max="2038" width="12.6640625" style="15" customWidth="1"/>
    <col min="2039" max="2039" width="15.6640625" style="15" bestFit="1" customWidth="1"/>
    <col min="2040" max="2040" width="14.1640625" style="15" customWidth="1"/>
    <col min="2041" max="2041" width="15.83203125" style="15" bestFit="1" customWidth="1"/>
    <col min="2042" max="2042" width="13.83203125" style="15" bestFit="1" customWidth="1"/>
    <col min="2043" max="2043" width="12.83203125" style="15" customWidth="1"/>
    <col min="2044" max="2044" width="16" style="15" customWidth="1"/>
    <col min="2045" max="2045" width="11.5" style="15" bestFit="1" customWidth="1"/>
    <col min="2046" max="2046" width="14.83203125" style="15" bestFit="1" customWidth="1"/>
    <col min="2047" max="2047" width="13.83203125" style="15" bestFit="1" customWidth="1"/>
    <col min="2048" max="2048" width="13.83203125" style="15" customWidth="1"/>
    <col min="2049" max="2049" width="13.83203125" style="15" bestFit="1" customWidth="1"/>
    <col min="2050" max="2050" width="16" style="15" customWidth="1"/>
    <col min="2051" max="2051" width="13" style="15" customWidth="1"/>
    <col min="2052" max="2052" width="13.5" style="15" bestFit="1" customWidth="1"/>
    <col min="2053" max="2053" width="10.6640625" style="15" bestFit="1" customWidth="1"/>
    <col min="2054" max="2054" width="12" style="15" bestFit="1" customWidth="1"/>
    <col min="2055" max="2055" width="14.6640625" style="15" bestFit="1" customWidth="1"/>
    <col min="2056" max="2056" width="15.33203125" style="15" customWidth="1"/>
    <col min="2057" max="2057" width="12.33203125" style="15" customWidth="1"/>
    <col min="2058" max="2058" width="8" style="15" bestFit="1" customWidth="1"/>
    <col min="2059" max="2060" width="13" style="15" bestFit="1" customWidth="1"/>
    <col min="2061" max="2061" width="8.83203125" style="15" bestFit="1" customWidth="1"/>
    <col min="2062" max="2062" width="16" style="15" customWidth="1"/>
    <col min="2063" max="2063" width="11.33203125" style="15" customWidth="1"/>
    <col min="2064" max="2064" width="13" style="15" bestFit="1" customWidth="1"/>
    <col min="2065" max="2065" width="14.5" style="15" customWidth="1"/>
    <col min="2066" max="2066" width="13" style="15" bestFit="1" customWidth="1"/>
    <col min="2067" max="2067" width="16" style="15" customWidth="1"/>
    <col min="2068" max="2068" width="11" style="15" bestFit="1" customWidth="1"/>
    <col min="2069" max="2069" width="12.1640625" style="15" bestFit="1" customWidth="1"/>
    <col min="2070" max="2070" width="13.6640625" style="15" bestFit="1" customWidth="1"/>
    <col min="2071" max="2260" width="10.6640625" style="15"/>
    <col min="2261" max="2261" width="3.1640625" style="15" bestFit="1" customWidth="1"/>
    <col min="2262" max="2262" width="17" style="15" bestFit="1" customWidth="1"/>
    <col min="2263" max="2263" width="17.6640625" style="15" customWidth="1"/>
    <col min="2264" max="2264" width="9.83203125" style="15" customWidth="1"/>
    <col min="2265" max="2265" width="10.83203125" style="15" customWidth="1"/>
    <col min="2266" max="2266" width="32.5" style="15" bestFit="1" customWidth="1"/>
    <col min="2267" max="2276" width="16" style="15" customWidth="1"/>
    <col min="2277" max="2277" width="14.1640625" style="15" bestFit="1" customWidth="1"/>
    <col min="2278" max="2278" width="13.5" style="15" bestFit="1" customWidth="1"/>
    <col min="2279" max="2279" width="15.5" style="15" bestFit="1" customWidth="1"/>
    <col min="2280" max="2280" width="13.5" style="15" bestFit="1" customWidth="1"/>
    <col min="2281" max="2281" width="14.6640625" style="15" customWidth="1"/>
    <col min="2282" max="2291" width="16" style="15" customWidth="1"/>
    <col min="2292" max="2292" width="13.83203125" style="15" customWidth="1"/>
    <col min="2293" max="2293" width="13.5" style="15" customWidth="1"/>
    <col min="2294" max="2294" width="12.6640625" style="15" customWidth="1"/>
    <col min="2295" max="2295" width="15.6640625" style="15" bestFit="1" customWidth="1"/>
    <col min="2296" max="2296" width="14.1640625" style="15" customWidth="1"/>
    <col min="2297" max="2297" width="15.83203125" style="15" bestFit="1" customWidth="1"/>
    <col min="2298" max="2298" width="13.83203125" style="15" bestFit="1" customWidth="1"/>
    <col min="2299" max="2299" width="12.83203125" style="15" customWidth="1"/>
    <col min="2300" max="2300" width="16" style="15" customWidth="1"/>
    <col min="2301" max="2301" width="11.5" style="15" bestFit="1" customWidth="1"/>
    <col min="2302" max="2302" width="14.83203125" style="15" bestFit="1" customWidth="1"/>
    <col min="2303" max="2303" width="13.83203125" style="15" bestFit="1" customWidth="1"/>
    <col min="2304" max="2304" width="13.83203125" style="15" customWidth="1"/>
    <col min="2305" max="2305" width="13.83203125" style="15" bestFit="1" customWidth="1"/>
    <col min="2306" max="2306" width="16" style="15" customWidth="1"/>
    <col min="2307" max="2307" width="13" style="15" customWidth="1"/>
    <col min="2308" max="2308" width="13.5" style="15" bestFit="1" customWidth="1"/>
    <col min="2309" max="2309" width="10.6640625" style="15" bestFit="1" customWidth="1"/>
    <col min="2310" max="2310" width="12" style="15" bestFit="1" customWidth="1"/>
    <col min="2311" max="2311" width="14.6640625" style="15" bestFit="1" customWidth="1"/>
    <col min="2312" max="2312" width="15.33203125" style="15" customWidth="1"/>
    <col min="2313" max="2313" width="12.33203125" style="15" customWidth="1"/>
    <col min="2314" max="2314" width="8" style="15" bestFit="1" customWidth="1"/>
    <col min="2315" max="2316" width="13" style="15" bestFit="1" customWidth="1"/>
    <col min="2317" max="2317" width="8.83203125" style="15" bestFit="1" customWidth="1"/>
    <col min="2318" max="2318" width="16" style="15" customWidth="1"/>
    <col min="2319" max="2319" width="11.33203125" style="15" customWidth="1"/>
    <col min="2320" max="2320" width="13" style="15" bestFit="1" customWidth="1"/>
    <col min="2321" max="2321" width="14.5" style="15" customWidth="1"/>
    <col min="2322" max="2322" width="13" style="15" bestFit="1" customWidth="1"/>
    <col min="2323" max="2323" width="16" style="15" customWidth="1"/>
    <col min="2324" max="2324" width="11" style="15" bestFit="1" customWidth="1"/>
    <col min="2325" max="2325" width="12.1640625" style="15" bestFit="1" customWidth="1"/>
    <col min="2326" max="2326" width="13.6640625" style="15" bestFit="1" customWidth="1"/>
    <col min="2327" max="2516" width="10.6640625" style="15"/>
    <col min="2517" max="2517" width="3.1640625" style="15" bestFit="1" customWidth="1"/>
    <col min="2518" max="2518" width="17" style="15" bestFit="1" customWidth="1"/>
    <col min="2519" max="2519" width="17.6640625" style="15" customWidth="1"/>
    <col min="2520" max="2520" width="9.83203125" style="15" customWidth="1"/>
    <col min="2521" max="2521" width="10.83203125" style="15" customWidth="1"/>
    <col min="2522" max="2522" width="32.5" style="15" bestFit="1" customWidth="1"/>
    <col min="2523" max="2532" width="16" style="15" customWidth="1"/>
    <col min="2533" max="2533" width="14.1640625" style="15" bestFit="1" customWidth="1"/>
    <col min="2534" max="2534" width="13.5" style="15" bestFit="1" customWidth="1"/>
    <col min="2535" max="2535" width="15.5" style="15" bestFit="1" customWidth="1"/>
    <col min="2536" max="2536" width="13.5" style="15" bestFit="1" customWidth="1"/>
    <col min="2537" max="2537" width="14.6640625" style="15" customWidth="1"/>
    <col min="2538" max="2547" width="16" style="15" customWidth="1"/>
    <col min="2548" max="2548" width="13.83203125" style="15" customWidth="1"/>
    <col min="2549" max="2549" width="13.5" style="15" customWidth="1"/>
    <col min="2550" max="2550" width="12.6640625" style="15" customWidth="1"/>
    <col min="2551" max="2551" width="15.6640625" style="15" bestFit="1" customWidth="1"/>
    <col min="2552" max="2552" width="14.1640625" style="15" customWidth="1"/>
    <col min="2553" max="2553" width="15.83203125" style="15" bestFit="1" customWidth="1"/>
    <col min="2554" max="2554" width="13.83203125" style="15" bestFit="1" customWidth="1"/>
    <col min="2555" max="2555" width="12.83203125" style="15" customWidth="1"/>
    <col min="2556" max="2556" width="16" style="15" customWidth="1"/>
    <col min="2557" max="2557" width="11.5" style="15" bestFit="1" customWidth="1"/>
    <col min="2558" max="2558" width="14.83203125" style="15" bestFit="1" customWidth="1"/>
    <col min="2559" max="2559" width="13.83203125" style="15" bestFit="1" customWidth="1"/>
    <col min="2560" max="2560" width="13.83203125" style="15" customWidth="1"/>
    <col min="2561" max="2561" width="13.83203125" style="15" bestFit="1" customWidth="1"/>
    <col min="2562" max="2562" width="16" style="15" customWidth="1"/>
    <col min="2563" max="2563" width="13" style="15" customWidth="1"/>
    <col min="2564" max="2564" width="13.5" style="15" bestFit="1" customWidth="1"/>
    <col min="2565" max="2565" width="10.6640625" style="15" bestFit="1" customWidth="1"/>
    <col min="2566" max="2566" width="12" style="15" bestFit="1" customWidth="1"/>
    <col min="2567" max="2567" width="14.6640625" style="15" bestFit="1" customWidth="1"/>
    <col min="2568" max="2568" width="15.33203125" style="15" customWidth="1"/>
    <col min="2569" max="2569" width="12.33203125" style="15" customWidth="1"/>
    <col min="2570" max="2570" width="8" style="15" bestFit="1" customWidth="1"/>
    <col min="2571" max="2572" width="13" style="15" bestFit="1" customWidth="1"/>
    <col min="2573" max="2573" width="8.83203125" style="15" bestFit="1" customWidth="1"/>
    <col min="2574" max="2574" width="16" style="15" customWidth="1"/>
    <col min="2575" max="2575" width="11.33203125" style="15" customWidth="1"/>
    <col min="2576" max="2576" width="13" style="15" bestFit="1" customWidth="1"/>
    <col min="2577" max="2577" width="14.5" style="15" customWidth="1"/>
    <col min="2578" max="2578" width="13" style="15" bestFit="1" customWidth="1"/>
    <col min="2579" max="2579" width="16" style="15" customWidth="1"/>
    <col min="2580" max="2580" width="11" style="15" bestFit="1" customWidth="1"/>
    <col min="2581" max="2581" width="12.1640625" style="15" bestFit="1" customWidth="1"/>
    <col min="2582" max="2582" width="13.6640625" style="15" bestFit="1" customWidth="1"/>
    <col min="2583" max="2772" width="10.6640625" style="15"/>
    <col min="2773" max="2773" width="3.1640625" style="15" bestFit="1" customWidth="1"/>
    <col min="2774" max="2774" width="17" style="15" bestFit="1" customWidth="1"/>
    <col min="2775" max="2775" width="17.6640625" style="15" customWidth="1"/>
    <col min="2776" max="2776" width="9.83203125" style="15" customWidth="1"/>
    <col min="2777" max="2777" width="10.83203125" style="15" customWidth="1"/>
    <col min="2778" max="2778" width="32.5" style="15" bestFit="1" customWidth="1"/>
    <col min="2779" max="2788" width="16" style="15" customWidth="1"/>
    <col min="2789" max="2789" width="14.1640625" style="15" bestFit="1" customWidth="1"/>
    <col min="2790" max="2790" width="13.5" style="15" bestFit="1" customWidth="1"/>
    <col min="2791" max="2791" width="15.5" style="15" bestFit="1" customWidth="1"/>
    <col min="2792" max="2792" width="13.5" style="15" bestFit="1" customWidth="1"/>
    <col min="2793" max="2793" width="14.6640625" style="15" customWidth="1"/>
    <col min="2794" max="2803" width="16" style="15" customWidth="1"/>
    <col min="2804" max="2804" width="13.83203125" style="15" customWidth="1"/>
    <col min="2805" max="2805" width="13.5" style="15" customWidth="1"/>
    <col min="2806" max="2806" width="12.6640625" style="15" customWidth="1"/>
    <col min="2807" max="2807" width="15.6640625" style="15" bestFit="1" customWidth="1"/>
    <col min="2808" max="2808" width="14.1640625" style="15" customWidth="1"/>
    <col min="2809" max="2809" width="15.83203125" style="15" bestFit="1" customWidth="1"/>
    <col min="2810" max="2810" width="13.83203125" style="15" bestFit="1" customWidth="1"/>
    <col min="2811" max="2811" width="12.83203125" style="15" customWidth="1"/>
    <col min="2812" max="2812" width="16" style="15" customWidth="1"/>
    <col min="2813" max="2813" width="11.5" style="15" bestFit="1" customWidth="1"/>
    <col min="2814" max="2814" width="14.83203125" style="15" bestFit="1" customWidth="1"/>
    <col min="2815" max="2815" width="13.83203125" style="15" bestFit="1" customWidth="1"/>
    <col min="2816" max="2816" width="13.83203125" style="15" customWidth="1"/>
    <col min="2817" max="2817" width="13.83203125" style="15" bestFit="1" customWidth="1"/>
    <col min="2818" max="2818" width="16" style="15" customWidth="1"/>
    <col min="2819" max="2819" width="13" style="15" customWidth="1"/>
    <col min="2820" max="2820" width="13.5" style="15" bestFit="1" customWidth="1"/>
    <col min="2821" max="2821" width="10.6640625" style="15" bestFit="1" customWidth="1"/>
    <col min="2822" max="2822" width="12" style="15" bestFit="1" customWidth="1"/>
    <col min="2823" max="2823" width="14.6640625" style="15" bestFit="1" customWidth="1"/>
    <col min="2824" max="2824" width="15.33203125" style="15" customWidth="1"/>
    <col min="2825" max="2825" width="12.33203125" style="15" customWidth="1"/>
    <col min="2826" max="2826" width="8" style="15" bestFit="1" customWidth="1"/>
    <col min="2827" max="2828" width="13" style="15" bestFit="1" customWidth="1"/>
    <col min="2829" max="2829" width="8.83203125" style="15" bestFit="1" customWidth="1"/>
    <col min="2830" max="2830" width="16" style="15" customWidth="1"/>
    <col min="2831" max="2831" width="11.33203125" style="15" customWidth="1"/>
    <col min="2832" max="2832" width="13" style="15" bestFit="1" customWidth="1"/>
    <col min="2833" max="2833" width="14.5" style="15" customWidth="1"/>
    <col min="2834" max="2834" width="13" style="15" bestFit="1" customWidth="1"/>
    <col min="2835" max="2835" width="16" style="15" customWidth="1"/>
    <col min="2836" max="2836" width="11" style="15" bestFit="1" customWidth="1"/>
    <col min="2837" max="2837" width="12.1640625" style="15" bestFit="1" customWidth="1"/>
    <col min="2838" max="2838" width="13.6640625" style="15" bestFit="1" customWidth="1"/>
    <col min="2839" max="3028" width="10.6640625" style="15"/>
    <col min="3029" max="3029" width="3.1640625" style="15" bestFit="1" customWidth="1"/>
    <col min="3030" max="3030" width="17" style="15" bestFit="1" customWidth="1"/>
    <col min="3031" max="3031" width="17.6640625" style="15" customWidth="1"/>
    <col min="3032" max="3032" width="9.83203125" style="15" customWidth="1"/>
    <col min="3033" max="3033" width="10.83203125" style="15" customWidth="1"/>
    <col min="3034" max="3034" width="32.5" style="15" bestFit="1" customWidth="1"/>
    <col min="3035" max="3044" width="16" style="15" customWidth="1"/>
    <col min="3045" max="3045" width="14.1640625" style="15" bestFit="1" customWidth="1"/>
    <col min="3046" max="3046" width="13.5" style="15" bestFit="1" customWidth="1"/>
    <col min="3047" max="3047" width="15.5" style="15" bestFit="1" customWidth="1"/>
    <col min="3048" max="3048" width="13.5" style="15" bestFit="1" customWidth="1"/>
    <col min="3049" max="3049" width="14.6640625" style="15" customWidth="1"/>
    <col min="3050" max="3059" width="16" style="15" customWidth="1"/>
    <col min="3060" max="3060" width="13.83203125" style="15" customWidth="1"/>
    <col min="3061" max="3061" width="13.5" style="15" customWidth="1"/>
    <col min="3062" max="3062" width="12.6640625" style="15" customWidth="1"/>
    <col min="3063" max="3063" width="15.6640625" style="15" bestFit="1" customWidth="1"/>
    <col min="3064" max="3064" width="14.1640625" style="15" customWidth="1"/>
    <col min="3065" max="3065" width="15.83203125" style="15" bestFit="1" customWidth="1"/>
    <col min="3066" max="3066" width="13.83203125" style="15" bestFit="1" customWidth="1"/>
    <col min="3067" max="3067" width="12.83203125" style="15" customWidth="1"/>
    <col min="3068" max="3068" width="16" style="15" customWidth="1"/>
    <col min="3069" max="3069" width="11.5" style="15" bestFit="1" customWidth="1"/>
    <col min="3070" max="3070" width="14.83203125" style="15" bestFit="1" customWidth="1"/>
    <col min="3071" max="3071" width="13.83203125" style="15" bestFit="1" customWidth="1"/>
    <col min="3072" max="3072" width="13.83203125" style="15" customWidth="1"/>
    <col min="3073" max="3073" width="13.83203125" style="15" bestFit="1" customWidth="1"/>
    <col min="3074" max="3074" width="16" style="15" customWidth="1"/>
    <col min="3075" max="3075" width="13" style="15" customWidth="1"/>
    <col min="3076" max="3076" width="13.5" style="15" bestFit="1" customWidth="1"/>
    <col min="3077" max="3077" width="10.6640625" style="15" bestFit="1" customWidth="1"/>
    <col min="3078" max="3078" width="12" style="15" bestFit="1" customWidth="1"/>
    <col min="3079" max="3079" width="14.6640625" style="15" bestFit="1" customWidth="1"/>
    <col min="3080" max="3080" width="15.33203125" style="15" customWidth="1"/>
    <col min="3081" max="3081" width="12.33203125" style="15" customWidth="1"/>
    <col min="3082" max="3082" width="8" style="15" bestFit="1" customWidth="1"/>
    <col min="3083" max="3084" width="13" style="15" bestFit="1" customWidth="1"/>
    <col min="3085" max="3085" width="8.83203125" style="15" bestFit="1" customWidth="1"/>
    <col min="3086" max="3086" width="16" style="15" customWidth="1"/>
    <col min="3087" max="3087" width="11.33203125" style="15" customWidth="1"/>
    <col min="3088" max="3088" width="13" style="15" bestFit="1" customWidth="1"/>
    <col min="3089" max="3089" width="14.5" style="15" customWidth="1"/>
    <col min="3090" max="3090" width="13" style="15" bestFit="1" customWidth="1"/>
    <col min="3091" max="3091" width="16" style="15" customWidth="1"/>
    <col min="3092" max="3092" width="11" style="15" bestFit="1" customWidth="1"/>
    <col min="3093" max="3093" width="12.1640625" style="15" bestFit="1" customWidth="1"/>
    <col min="3094" max="3094" width="13.6640625" style="15" bestFit="1" customWidth="1"/>
    <col min="3095" max="3284" width="10.6640625" style="15"/>
    <col min="3285" max="3285" width="3.1640625" style="15" bestFit="1" customWidth="1"/>
    <col min="3286" max="3286" width="17" style="15" bestFit="1" customWidth="1"/>
    <col min="3287" max="3287" width="17.6640625" style="15" customWidth="1"/>
    <col min="3288" max="3288" width="9.83203125" style="15" customWidth="1"/>
    <col min="3289" max="3289" width="10.83203125" style="15" customWidth="1"/>
    <col min="3290" max="3290" width="32.5" style="15" bestFit="1" customWidth="1"/>
    <col min="3291" max="3300" width="16" style="15" customWidth="1"/>
    <col min="3301" max="3301" width="14.1640625" style="15" bestFit="1" customWidth="1"/>
    <col min="3302" max="3302" width="13.5" style="15" bestFit="1" customWidth="1"/>
    <col min="3303" max="3303" width="15.5" style="15" bestFit="1" customWidth="1"/>
    <col min="3304" max="3304" width="13.5" style="15" bestFit="1" customWidth="1"/>
    <col min="3305" max="3305" width="14.6640625" style="15" customWidth="1"/>
    <col min="3306" max="3315" width="16" style="15" customWidth="1"/>
    <col min="3316" max="3316" width="13.83203125" style="15" customWidth="1"/>
    <col min="3317" max="3317" width="13.5" style="15" customWidth="1"/>
    <col min="3318" max="3318" width="12.6640625" style="15" customWidth="1"/>
    <col min="3319" max="3319" width="15.6640625" style="15" bestFit="1" customWidth="1"/>
    <col min="3320" max="3320" width="14.1640625" style="15" customWidth="1"/>
    <col min="3321" max="3321" width="15.83203125" style="15" bestFit="1" customWidth="1"/>
    <col min="3322" max="3322" width="13.83203125" style="15" bestFit="1" customWidth="1"/>
    <col min="3323" max="3323" width="12.83203125" style="15" customWidth="1"/>
    <col min="3324" max="3324" width="16" style="15" customWidth="1"/>
    <col min="3325" max="3325" width="11.5" style="15" bestFit="1" customWidth="1"/>
    <col min="3326" max="3326" width="14.83203125" style="15" bestFit="1" customWidth="1"/>
    <col min="3327" max="3327" width="13.83203125" style="15" bestFit="1" customWidth="1"/>
    <col min="3328" max="3328" width="13.83203125" style="15" customWidth="1"/>
    <col min="3329" max="3329" width="13.83203125" style="15" bestFit="1" customWidth="1"/>
    <col min="3330" max="3330" width="16" style="15" customWidth="1"/>
    <col min="3331" max="3331" width="13" style="15" customWidth="1"/>
    <col min="3332" max="3332" width="13.5" style="15" bestFit="1" customWidth="1"/>
    <col min="3333" max="3333" width="10.6640625" style="15" bestFit="1" customWidth="1"/>
    <col min="3334" max="3334" width="12" style="15" bestFit="1" customWidth="1"/>
    <col min="3335" max="3335" width="14.6640625" style="15" bestFit="1" customWidth="1"/>
    <col min="3336" max="3336" width="15.33203125" style="15" customWidth="1"/>
    <col min="3337" max="3337" width="12.33203125" style="15" customWidth="1"/>
    <col min="3338" max="3338" width="8" style="15" bestFit="1" customWidth="1"/>
    <col min="3339" max="3340" width="13" style="15" bestFit="1" customWidth="1"/>
    <col min="3341" max="3341" width="8.83203125" style="15" bestFit="1" customWidth="1"/>
    <col min="3342" max="3342" width="16" style="15" customWidth="1"/>
    <col min="3343" max="3343" width="11.33203125" style="15" customWidth="1"/>
    <col min="3344" max="3344" width="13" style="15" bestFit="1" customWidth="1"/>
    <col min="3345" max="3345" width="14.5" style="15" customWidth="1"/>
    <col min="3346" max="3346" width="13" style="15" bestFit="1" customWidth="1"/>
    <col min="3347" max="3347" width="16" style="15" customWidth="1"/>
    <col min="3348" max="3348" width="11" style="15" bestFit="1" customWidth="1"/>
    <col min="3349" max="3349" width="12.1640625" style="15" bestFit="1" customWidth="1"/>
    <col min="3350" max="3350" width="13.6640625" style="15" bestFit="1" customWidth="1"/>
    <col min="3351" max="3540" width="10.6640625" style="15"/>
    <col min="3541" max="3541" width="3.1640625" style="15" bestFit="1" customWidth="1"/>
    <col min="3542" max="3542" width="17" style="15" bestFit="1" customWidth="1"/>
    <col min="3543" max="3543" width="17.6640625" style="15" customWidth="1"/>
    <col min="3544" max="3544" width="9.83203125" style="15" customWidth="1"/>
    <col min="3545" max="3545" width="10.83203125" style="15" customWidth="1"/>
    <col min="3546" max="3546" width="32.5" style="15" bestFit="1" customWidth="1"/>
    <col min="3547" max="3556" width="16" style="15" customWidth="1"/>
    <col min="3557" max="3557" width="14.1640625" style="15" bestFit="1" customWidth="1"/>
    <col min="3558" max="3558" width="13.5" style="15" bestFit="1" customWidth="1"/>
    <col min="3559" max="3559" width="15.5" style="15" bestFit="1" customWidth="1"/>
    <col min="3560" max="3560" width="13.5" style="15" bestFit="1" customWidth="1"/>
    <col min="3561" max="3561" width="14.6640625" style="15" customWidth="1"/>
    <col min="3562" max="3571" width="16" style="15" customWidth="1"/>
    <col min="3572" max="3572" width="13.83203125" style="15" customWidth="1"/>
    <col min="3573" max="3573" width="13.5" style="15" customWidth="1"/>
    <col min="3574" max="3574" width="12.6640625" style="15" customWidth="1"/>
    <col min="3575" max="3575" width="15.6640625" style="15" bestFit="1" customWidth="1"/>
    <col min="3576" max="3576" width="14.1640625" style="15" customWidth="1"/>
    <col min="3577" max="3577" width="15.83203125" style="15" bestFit="1" customWidth="1"/>
    <col min="3578" max="3578" width="13.83203125" style="15" bestFit="1" customWidth="1"/>
    <col min="3579" max="3579" width="12.83203125" style="15" customWidth="1"/>
    <col min="3580" max="3580" width="16" style="15" customWidth="1"/>
    <col min="3581" max="3581" width="11.5" style="15" bestFit="1" customWidth="1"/>
    <col min="3582" max="3582" width="14.83203125" style="15" bestFit="1" customWidth="1"/>
    <col min="3583" max="3583" width="13.83203125" style="15" bestFit="1" customWidth="1"/>
    <col min="3584" max="3584" width="13.83203125" style="15" customWidth="1"/>
    <col min="3585" max="3585" width="13.83203125" style="15" bestFit="1" customWidth="1"/>
    <col min="3586" max="3586" width="16" style="15" customWidth="1"/>
    <col min="3587" max="3587" width="13" style="15" customWidth="1"/>
    <col min="3588" max="3588" width="13.5" style="15" bestFit="1" customWidth="1"/>
    <col min="3589" max="3589" width="10.6640625" style="15" bestFit="1" customWidth="1"/>
    <col min="3590" max="3590" width="12" style="15" bestFit="1" customWidth="1"/>
    <col min="3591" max="3591" width="14.6640625" style="15" bestFit="1" customWidth="1"/>
    <col min="3592" max="3592" width="15.33203125" style="15" customWidth="1"/>
    <col min="3593" max="3593" width="12.33203125" style="15" customWidth="1"/>
    <col min="3594" max="3594" width="8" style="15" bestFit="1" customWidth="1"/>
    <col min="3595" max="3596" width="13" style="15" bestFit="1" customWidth="1"/>
    <col min="3597" max="3597" width="8.83203125" style="15" bestFit="1" customWidth="1"/>
    <col min="3598" max="3598" width="16" style="15" customWidth="1"/>
    <col min="3599" max="3599" width="11.33203125" style="15" customWidth="1"/>
    <col min="3600" max="3600" width="13" style="15" bestFit="1" customWidth="1"/>
    <col min="3601" max="3601" width="14.5" style="15" customWidth="1"/>
    <col min="3602" max="3602" width="13" style="15" bestFit="1" customWidth="1"/>
    <col min="3603" max="3603" width="16" style="15" customWidth="1"/>
    <col min="3604" max="3604" width="11" style="15" bestFit="1" customWidth="1"/>
    <col min="3605" max="3605" width="12.1640625" style="15" bestFit="1" customWidth="1"/>
    <col min="3606" max="3606" width="13.6640625" style="15" bestFit="1" customWidth="1"/>
    <col min="3607" max="3796" width="10.6640625" style="15"/>
    <col min="3797" max="3797" width="3.1640625" style="15" bestFit="1" customWidth="1"/>
    <col min="3798" max="3798" width="17" style="15" bestFit="1" customWidth="1"/>
    <col min="3799" max="3799" width="17.6640625" style="15" customWidth="1"/>
    <col min="3800" max="3800" width="9.83203125" style="15" customWidth="1"/>
    <col min="3801" max="3801" width="10.83203125" style="15" customWidth="1"/>
    <col min="3802" max="3802" width="32.5" style="15" bestFit="1" customWidth="1"/>
    <col min="3803" max="3812" width="16" style="15" customWidth="1"/>
    <col min="3813" max="3813" width="14.1640625" style="15" bestFit="1" customWidth="1"/>
    <col min="3814" max="3814" width="13.5" style="15" bestFit="1" customWidth="1"/>
    <col min="3815" max="3815" width="15.5" style="15" bestFit="1" customWidth="1"/>
    <col min="3816" max="3816" width="13.5" style="15" bestFit="1" customWidth="1"/>
    <col min="3817" max="3817" width="14.6640625" style="15" customWidth="1"/>
    <col min="3818" max="3827" width="16" style="15" customWidth="1"/>
    <col min="3828" max="3828" width="13.83203125" style="15" customWidth="1"/>
    <col min="3829" max="3829" width="13.5" style="15" customWidth="1"/>
    <col min="3830" max="3830" width="12.6640625" style="15" customWidth="1"/>
    <col min="3831" max="3831" width="15.6640625" style="15" bestFit="1" customWidth="1"/>
    <col min="3832" max="3832" width="14.1640625" style="15" customWidth="1"/>
    <col min="3833" max="3833" width="15.83203125" style="15" bestFit="1" customWidth="1"/>
    <col min="3834" max="3834" width="13.83203125" style="15" bestFit="1" customWidth="1"/>
    <col min="3835" max="3835" width="12.83203125" style="15" customWidth="1"/>
    <col min="3836" max="3836" width="16" style="15" customWidth="1"/>
    <col min="3837" max="3837" width="11.5" style="15" bestFit="1" customWidth="1"/>
    <col min="3838" max="3838" width="14.83203125" style="15" bestFit="1" customWidth="1"/>
    <col min="3839" max="3839" width="13.83203125" style="15" bestFit="1" customWidth="1"/>
    <col min="3840" max="3840" width="13.83203125" style="15" customWidth="1"/>
    <col min="3841" max="3841" width="13.83203125" style="15" bestFit="1" customWidth="1"/>
    <col min="3842" max="3842" width="16" style="15" customWidth="1"/>
    <col min="3843" max="3843" width="13" style="15" customWidth="1"/>
    <col min="3844" max="3844" width="13.5" style="15" bestFit="1" customWidth="1"/>
    <col min="3845" max="3845" width="10.6640625" style="15" bestFit="1" customWidth="1"/>
    <col min="3846" max="3846" width="12" style="15" bestFit="1" customWidth="1"/>
    <col min="3847" max="3847" width="14.6640625" style="15" bestFit="1" customWidth="1"/>
    <col min="3848" max="3848" width="15.33203125" style="15" customWidth="1"/>
    <col min="3849" max="3849" width="12.33203125" style="15" customWidth="1"/>
    <col min="3850" max="3850" width="8" style="15" bestFit="1" customWidth="1"/>
    <col min="3851" max="3852" width="13" style="15" bestFit="1" customWidth="1"/>
    <col min="3853" max="3853" width="8.83203125" style="15" bestFit="1" customWidth="1"/>
    <col min="3854" max="3854" width="16" style="15" customWidth="1"/>
    <col min="3855" max="3855" width="11.33203125" style="15" customWidth="1"/>
    <col min="3856" max="3856" width="13" style="15" bestFit="1" customWidth="1"/>
    <col min="3857" max="3857" width="14.5" style="15" customWidth="1"/>
    <col min="3858" max="3858" width="13" style="15" bestFit="1" customWidth="1"/>
    <col min="3859" max="3859" width="16" style="15" customWidth="1"/>
    <col min="3860" max="3860" width="11" style="15" bestFit="1" customWidth="1"/>
    <col min="3861" max="3861" width="12.1640625" style="15" bestFit="1" customWidth="1"/>
    <col min="3862" max="3862" width="13.6640625" style="15" bestFit="1" customWidth="1"/>
    <col min="3863" max="4052" width="10.6640625" style="15"/>
    <col min="4053" max="4053" width="3.1640625" style="15" bestFit="1" customWidth="1"/>
    <col min="4054" max="4054" width="17" style="15" bestFit="1" customWidth="1"/>
    <col min="4055" max="4055" width="17.6640625" style="15" customWidth="1"/>
    <col min="4056" max="4056" width="9.83203125" style="15" customWidth="1"/>
    <col min="4057" max="4057" width="10.83203125" style="15" customWidth="1"/>
    <col min="4058" max="4058" width="32.5" style="15" bestFit="1" customWidth="1"/>
    <col min="4059" max="4068" width="16" style="15" customWidth="1"/>
    <col min="4069" max="4069" width="14.1640625" style="15" bestFit="1" customWidth="1"/>
    <col min="4070" max="4070" width="13.5" style="15" bestFit="1" customWidth="1"/>
    <col min="4071" max="4071" width="15.5" style="15" bestFit="1" customWidth="1"/>
    <col min="4072" max="4072" width="13.5" style="15" bestFit="1" customWidth="1"/>
    <col min="4073" max="4073" width="14.6640625" style="15" customWidth="1"/>
    <col min="4074" max="4083" width="16" style="15" customWidth="1"/>
    <col min="4084" max="4084" width="13.83203125" style="15" customWidth="1"/>
    <col min="4085" max="4085" width="13.5" style="15" customWidth="1"/>
    <col min="4086" max="4086" width="12.6640625" style="15" customWidth="1"/>
    <col min="4087" max="4087" width="15.6640625" style="15" bestFit="1" customWidth="1"/>
    <col min="4088" max="4088" width="14.1640625" style="15" customWidth="1"/>
    <col min="4089" max="4089" width="15.83203125" style="15" bestFit="1" customWidth="1"/>
    <col min="4090" max="4090" width="13.83203125" style="15" bestFit="1" customWidth="1"/>
    <col min="4091" max="4091" width="12.83203125" style="15" customWidth="1"/>
    <col min="4092" max="4092" width="16" style="15" customWidth="1"/>
    <col min="4093" max="4093" width="11.5" style="15" bestFit="1" customWidth="1"/>
    <col min="4094" max="4094" width="14.83203125" style="15" bestFit="1" customWidth="1"/>
    <col min="4095" max="4095" width="13.83203125" style="15" bestFit="1" customWidth="1"/>
    <col min="4096" max="4096" width="13.83203125" style="15" customWidth="1"/>
    <col min="4097" max="4097" width="13.83203125" style="15" bestFit="1" customWidth="1"/>
    <col min="4098" max="4098" width="16" style="15" customWidth="1"/>
    <col min="4099" max="4099" width="13" style="15" customWidth="1"/>
    <col min="4100" max="4100" width="13.5" style="15" bestFit="1" customWidth="1"/>
    <col min="4101" max="4101" width="10.6640625" style="15" bestFit="1" customWidth="1"/>
    <col min="4102" max="4102" width="12" style="15" bestFit="1" customWidth="1"/>
    <col min="4103" max="4103" width="14.6640625" style="15" bestFit="1" customWidth="1"/>
    <col min="4104" max="4104" width="15.33203125" style="15" customWidth="1"/>
    <col min="4105" max="4105" width="12.33203125" style="15" customWidth="1"/>
    <col min="4106" max="4106" width="8" style="15" bestFit="1" customWidth="1"/>
    <col min="4107" max="4108" width="13" style="15" bestFit="1" customWidth="1"/>
    <col min="4109" max="4109" width="8.83203125" style="15" bestFit="1" customWidth="1"/>
    <col min="4110" max="4110" width="16" style="15" customWidth="1"/>
    <col min="4111" max="4111" width="11.33203125" style="15" customWidth="1"/>
    <col min="4112" max="4112" width="13" style="15" bestFit="1" customWidth="1"/>
    <col min="4113" max="4113" width="14.5" style="15" customWidth="1"/>
    <col min="4114" max="4114" width="13" style="15" bestFit="1" customWidth="1"/>
    <col min="4115" max="4115" width="16" style="15" customWidth="1"/>
    <col min="4116" max="4116" width="11" style="15" bestFit="1" customWidth="1"/>
    <col min="4117" max="4117" width="12.1640625" style="15" bestFit="1" customWidth="1"/>
    <col min="4118" max="4118" width="13.6640625" style="15" bestFit="1" customWidth="1"/>
    <col min="4119" max="4308" width="10.6640625" style="15"/>
    <col min="4309" max="4309" width="3.1640625" style="15" bestFit="1" customWidth="1"/>
    <col min="4310" max="4310" width="17" style="15" bestFit="1" customWidth="1"/>
    <col min="4311" max="4311" width="17.6640625" style="15" customWidth="1"/>
    <col min="4312" max="4312" width="9.83203125" style="15" customWidth="1"/>
    <col min="4313" max="4313" width="10.83203125" style="15" customWidth="1"/>
    <col min="4314" max="4314" width="32.5" style="15" bestFit="1" customWidth="1"/>
    <col min="4315" max="4324" width="16" style="15" customWidth="1"/>
    <col min="4325" max="4325" width="14.1640625" style="15" bestFit="1" customWidth="1"/>
    <col min="4326" max="4326" width="13.5" style="15" bestFit="1" customWidth="1"/>
    <col min="4327" max="4327" width="15.5" style="15" bestFit="1" customWidth="1"/>
    <col min="4328" max="4328" width="13.5" style="15" bestFit="1" customWidth="1"/>
    <col min="4329" max="4329" width="14.6640625" style="15" customWidth="1"/>
    <col min="4330" max="4339" width="16" style="15" customWidth="1"/>
    <col min="4340" max="4340" width="13.83203125" style="15" customWidth="1"/>
    <col min="4341" max="4341" width="13.5" style="15" customWidth="1"/>
    <col min="4342" max="4342" width="12.6640625" style="15" customWidth="1"/>
    <col min="4343" max="4343" width="15.6640625" style="15" bestFit="1" customWidth="1"/>
    <col min="4344" max="4344" width="14.1640625" style="15" customWidth="1"/>
    <col min="4345" max="4345" width="15.83203125" style="15" bestFit="1" customWidth="1"/>
    <col min="4346" max="4346" width="13.83203125" style="15" bestFit="1" customWidth="1"/>
    <col min="4347" max="4347" width="12.83203125" style="15" customWidth="1"/>
    <col min="4348" max="4348" width="16" style="15" customWidth="1"/>
    <col min="4349" max="4349" width="11.5" style="15" bestFit="1" customWidth="1"/>
    <col min="4350" max="4350" width="14.83203125" style="15" bestFit="1" customWidth="1"/>
    <col min="4351" max="4351" width="13.83203125" style="15" bestFit="1" customWidth="1"/>
    <col min="4352" max="4352" width="13.83203125" style="15" customWidth="1"/>
    <col min="4353" max="4353" width="13.83203125" style="15" bestFit="1" customWidth="1"/>
    <col min="4354" max="4354" width="16" style="15" customWidth="1"/>
    <col min="4355" max="4355" width="13" style="15" customWidth="1"/>
    <col min="4356" max="4356" width="13.5" style="15" bestFit="1" customWidth="1"/>
    <col min="4357" max="4357" width="10.6640625" style="15" bestFit="1" customWidth="1"/>
    <col min="4358" max="4358" width="12" style="15" bestFit="1" customWidth="1"/>
    <col min="4359" max="4359" width="14.6640625" style="15" bestFit="1" customWidth="1"/>
    <col min="4360" max="4360" width="15.33203125" style="15" customWidth="1"/>
    <col min="4361" max="4361" width="12.33203125" style="15" customWidth="1"/>
    <col min="4362" max="4362" width="8" style="15" bestFit="1" customWidth="1"/>
    <col min="4363" max="4364" width="13" style="15" bestFit="1" customWidth="1"/>
    <col min="4365" max="4365" width="8.83203125" style="15" bestFit="1" customWidth="1"/>
    <col min="4366" max="4366" width="16" style="15" customWidth="1"/>
    <col min="4367" max="4367" width="11.33203125" style="15" customWidth="1"/>
    <col min="4368" max="4368" width="13" style="15" bestFit="1" customWidth="1"/>
    <col min="4369" max="4369" width="14.5" style="15" customWidth="1"/>
    <col min="4370" max="4370" width="13" style="15" bestFit="1" customWidth="1"/>
    <col min="4371" max="4371" width="16" style="15" customWidth="1"/>
    <col min="4372" max="4372" width="11" style="15" bestFit="1" customWidth="1"/>
    <col min="4373" max="4373" width="12.1640625" style="15" bestFit="1" customWidth="1"/>
    <col min="4374" max="4374" width="13.6640625" style="15" bestFit="1" customWidth="1"/>
    <col min="4375" max="4564" width="10.6640625" style="15"/>
    <col min="4565" max="4565" width="3.1640625" style="15" bestFit="1" customWidth="1"/>
    <col min="4566" max="4566" width="17" style="15" bestFit="1" customWidth="1"/>
    <col min="4567" max="4567" width="17.6640625" style="15" customWidth="1"/>
    <col min="4568" max="4568" width="9.83203125" style="15" customWidth="1"/>
    <col min="4569" max="4569" width="10.83203125" style="15" customWidth="1"/>
    <col min="4570" max="4570" width="32.5" style="15" bestFit="1" customWidth="1"/>
    <col min="4571" max="4580" width="16" style="15" customWidth="1"/>
    <col min="4581" max="4581" width="14.1640625" style="15" bestFit="1" customWidth="1"/>
    <col min="4582" max="4582" width="13.5" style="15" bestFit="1" customWidth="1"/>
    <col min="4583" max="4583" width="15.5" style="15" bestFit="1" customWidth="1"/>
    <col min="4584" max="4584" width="13.5" style="15" bestFit="1" customWidth="1"/>
    <col min="4585" max="4585" width="14.6640625" style="15" customWidth="1"/>
    <col min="4586" max="4595" width="16" style="15" customWidth="1"/>
    <col min="4596" max="4596" width="13.83203125" style="15" customWidth="1"/>
    <col min="4597" max="4597" width="13.5" style="15" customWidth="1"/>
    <col min="4598" max="4598" width="12.6640625" style="15" customWidth="1"/>
    <col min="4599" max="4599" width="15.6640625" style="15" bestFit="1" customWidth="1"/>
    <col min="4600" max="4600" width="14.1640625" style="15" customWidth="1"/>
    <col min="4601" max="4601" width="15.83203125" style="15" bestFit="1" customWidth="1"/>
    <col min="4602" max="4602" width="13.83203125" style="15" bestFit="1" customWidth="1"/>
    <col min="4603" max="4603" width="12.83203125" style="15" customWidth="1"/>
    <col min="4604" max="4604" width="16" style="15" customWidth="1"/>
    <col min="4605" max="4605" width="11.5" style="15" bestFit="1" customWidth="1"/>
    <col min="4606" max="4606" width="14.83203125" style="15" bestFit="1" customWidth="1"/>
    <col min="4607" max="4607" width="13.83203125" style="15" bestFit="1" customWidth="1"/>
    <col min="4608" max="4608" width="13.83203125" style="15" customWidth="1"/>
    <col min="4609" max="4609" width="13.83203125" style="15" bestFit="1" customWidth="1"/>
    <col min="4610" max="4610" width="16" style="15" customWidth="1"/>
    <col min="4611" max="4611" width="13" style="15" customWidth="1"/>
    <col min="4612" max="4612" width="13.5" style="15" bestFit="1" customWidth="1"/>
    <col min="4613" max="4613" width="10.6640625" style="15" bestFit="1" customWidth="1"/>
    <col min="4614" max="4614" width="12" style="15" bestFit="1" customWidth="1"/>
    <col min="4615" max="4615" width="14.6640625" style="15" bestFit="1" customWidth="1"/>
    <col min="4616" max="4616" width="15.33203125" style="15" customWidth="1"/>
    <col min="4617" max="4617" width="12.33203125" style="15" customWidth="1"/>
    <col min="4618" max="4618" width="8" style="15" bestFit="1" customWidth="1"/>
    <col min="4619" max="4620" width="13" style="15" bestFit="1" customWidth="1"/>
    <col min="4621" max="4621" width="8.83203125" style="15" bestFit="1" customWidth="1"/>
    <col min="4622" max="4622" width="16" style="15" customWidth="1"/>
    <col min="4623" max="4623" width="11.33203125" style="15" customWidth="1"/>
    <col min="4624" max="4624" width="13" style="15" bestFit="1" customWidth="1"/>
    <col min="4625" max="4625" width="14.5" style="15" customWidth="1"/>
    <col min="4626" max="4626" width="13" style="15" bestFit="1" customWidth="1"/>
    <col min="4627" max="4627" width="16" style="15" customWidth="1"/>
    <col min="4628" max="4628" width="11" style="15" bestFit="1" customWidth="1"/>
    <col min="4629" max="4629" width="12.1640625" style="15" bestFit="1" customWidth="1"/>
    <col min="4630" max="4630" width="13.6640625" style="15" bestFit="1" customWidth="1"/>
    <col min="4631" max="4820" width="10.6640625" style="15"/>
    <col min="4821" max="4821" width="3.1640625" style="15" bestFit="1" customWidth="1"/>
    <col min="4822" max="4822" width="17" style="15" bestFit="1" customWidth="1"/>
    <col min="4823" max="4823" width="17.6640625" style="15" customWidth="1"/>
    <col min="4824" max="4824" width="9.83203125" style="15" customWidth="1"/>
    <col min="4825" max="4825" width="10.83203125" style="15" customWidth="1"/>
    <col min="4826" max="4826" width="32.5" style="15" bestFit="1" customWidth="1"/>
    <col min="4827" max="4836" width="16" style="15" customWidth="1"/>
    <col min="4837" max="4837" width="14.1640625" style="15" bestFit="1" customWidth="1"/>
    <col min="4838" max="4838" width="13.5" style="15" bestFit="1" customWidth="1"/>
    <col min="4839" max="4839" width="15.5" style="15" bestFit="1" customWidth="1"/>
    <col min="4840" max="4840" width="13.5" style="15" bestFit="1" customWidth="1"/>
    <col min="4841" max="4841" width="14.6640625" style="15" customWidth="1"/>
    <col min="4842" max="4851" width="16" style="15" customWidth="1"/>
    <col min="4852" max="4852" width="13.83203125" style="15" customWidth="1"/>
    <col min="4853" max="4853" width="13.5" style="15" customWidth="1"/>
    <col min="4854" max="4854" width="12.6640625" style="15" customWidth="1"/>
    <col min="4855" max="4855" width="15.6640625" style="15" bestFit="1" customWidth="1"/>
    <col min="4856" max="4856" width="14.1640625" style="15" customWidth="1"/>
    <col min="4857" max="4857" width="15.83203125" style="15" bestFit="1" customWidth="1"/>
    <col min="4858" max="4858" width="13.83203125" style="15" bestFit="1" customWidth="1"/>
    <col min="4859" max="4859" width="12.83203125" style="15" customWidth="1"/>
    <col min="4860" max="4860" width="16" style="15" customWidth="1"/>
    <col min="4861" max="4861" width="11.5" style="15" bestFit="1" customWidth="1"/>
    <col min="4862" max="4862" width="14.83203125" style="15" bestFit="1" customWidth="1"/>
    <col min="4863" max="4863" width="13.83203125" style="15" bestFit="1" customWidth="1"/>
    <col min="4864" max="4864" width="13.83203125" style="15" customWidth="1"/>
    <col min="4865" max="4865" width="13.83203125" style="15" bestFit="1" customWidth="1"/>
    <col min="4866" max="4866" width="16" style="15" customWidth="1"/>
    <col min="4867" max="4867" width="13" style="15" customWidth="1"/>
    <col min="4868" max="4868" width="13.5" style="15" bestFit="1" customWidth="1"/>
    <col min="4869" max="4869" width="10.6640625" style="15" bestFit="1" customWidth="1"/>
    <col min="4870" max="4870" width="12" style="15" bestFit="1" customWidth="1"/>
    <col min="4871" max="4871" width="14.6640625" style="15" bestFit="1" customWidth="1"/>
    <col min="4872" max="4872" width="15.33203125" style="15" customWidth="1"/>
    <col min="4873" max="4873" width="12.33203125" style="15" customWidth="1"/>
    <col min="4874" max="4874" width="8" style="15" bestFit="1" customWidth="1"/>
    <col min="4875" max="4876" width="13" style="15" bestFit="1" customWidth="1"/>
    <col min="4877" max="4877" width="8.83203125" style="15" bestFit="1" customWidth="1"/>
    <col min="4878" max="4878" width="16" style="15" customWidth="1"/>
    <col min="4879" max="4879" width="11.33203125" style="15" customWidth="1"/>
    <col min="4880" max="4880" width="13" style="15" bestFit="1" customWidth="1"/>
    <col min="4881" max="4881" width="14.5" style="15" customWidth="1"/>
    <col min="4882" max="4882" width="13" style="15" bestFit="1" customWidth="1"/>
    <col min="4883" max="4883" width="16" style="15" customWidth="1"/>
    <col min="4884" max="4884" width="11" style="15" bestFit="1" customWidth="1"/>
    <col min="4885" max="4885" width="12.1640625" style="15" bestFit="1" customWidth="1"/>
    <col min="4886" max="4886" width="13.6640625" style="15" bestFit="1" customWidth="1"/>
    <col min="4887" max="5076" width="10.6640625" style="15"/>
    <col min="5077" max="5077" width="3.1640625" style="15" bestFit="1" customWidth="1"/>
    <col min="5078" max="5078" width="17" style="15" bestFit="1" customWidth="1"/>
    <col min="5079" max="5079" width="17.6640625" style="15" customWidth="1"/>
    <col min="5080" max="5080" width="9.83203125" style="15" customWidth="1"/>
    <col min="5081" max="5081" width="10.83203125" style="15" customWidth="1"/>
    <col min="5082" max="5082" width="32.5" style="15" bestFit="1" customWidth="1"/>
    <col min="5083" max="5092" width="16" style="15" customWidth="1"/>
    <col min="5093" max="5093" width="14.1640625" style="15" bestFit="1" customWidth="1"/>
    <col min="5094" max="5094" width="13.5" style="15" bestFit="1" customWidth="1"/>
    <col min="5095" max="5095" width="15.5" style="15" bestFit="1" customWidth="1"/>
    <col min="5096" max="5096" width="13.5" style="15" bestFit="1" customWidth="1"/>
    <col min="5097" max="5097" width="14.6640625" style="15" customWidth="1"/>
    <col min="5098" max="5107" width="16" style="15" customWidth="1"/>
    <col min="5108" max="5108" width="13.83203125" style="15" customWidth="1"/>
    <col min="5109" max="5109" width="13.5" style="15" customWidth="1"/>
    <col min="5110" max="5110" width="12.6640625" style="15" customWidth="1"/>
    <col min="5111" max="5111" width="15.6640625" style="15" bestFit="1" customWidth="1"/>
    <col min="5112" max="5112" width="14.1640625" style="15" customWidth="1"/>
    <col min="5113" max="5113" width="15.83203125" style="15" bestFit="1" customWidth="1"/>
    <col min="5114" max="5114" width="13.83203125" style="15" bestFit="1" customWidth="1"/>
    <col min="5115" max="5115" width="12.83203125" style="15" customWidth="1"/>
    <col min="5116" max="5116" width="16" style="15" customWidth="1"/>
    <col min="5117" max="5117" width="11.5" style="15" bestFit="1" customWidth="1"/>
    <col min="5118" max="5118" width="14.83203125" style="15" bestFit="1" customWidth="1"/>
    <col min="5119" max="5119" width="13.83203125" style="15" bestFit="1" customWidth="1"/>
    <col min="5120" max="5120" width="13.83203125" style="15" customWidth="1"/>
    <col min="5121" max="5121" width="13.83203125" style="15" bestFit="1" customWidth="1"/>
    <col min="5122" max="5122" width="16" style="15" customWidth="1"/>
    <col min="5123" max="5123" width="13" style="15" customWidth="1"/>
    <col min="5124" max="5124" width="13.5" style="15" bestFit="1" customWidth="1"/>
    <col min="5125" max="5125" width="10.6640625" style="15" bestFit="1" customWidth="1"/>
    <col min="5126" max="5126" width="12" style="15" bestFit="1" customWidth="1"/>
    <col min="5127" max="5127" width="14.6640625" style="15" bestFit="1" customWidth="1"/>
    <col min="5128" max="5128" width="15.33203125" style="15" customWidth="1"/>
    <col min="5129" max="5129" width="12.33203125" style="15" customWidth="1"/>
    <col min="5130" max="5130" width="8" style="15" bestFit="1" customWidth="1"/>
    <col min="5131" max="5132" width="13" style="15" bestFit="1" customWidth="1"/>
    <col min="5133" max="5133" width="8.83203125" style="15" bestFit="1" customWidth="1"/>
    <col min="5134" max="5134" width="16" style="15" customWidth="1"/>
    <col min="5135" max="5135" width="11.33203125" style="15" customWidth="1"/>
    <col min="5136" max="5136" width="13" style="15" bestFit="1" customWidth="1"/>
    <col min="5137" max="5137" width="14.5" style="15" customWidth="1"/>
    <col min="5138" max="5138" width="13" style="15" bestFit="1" customWidth="1"/>
    <col min="5139" max="5139" width="16" style="15" customWidth="1"/>
    <col min="5140" max="5140" width="11" style="15" bestFit="1" customWidth="1"/>
    <col min="5141" max="5141" width="12.1640625" style="15" bestFit="1" customWidth="1"/>
    <col min="5142" max="5142" width="13.6640625" style="15" bestFit="1" customWidth="1"/>
    <col min="5143" max="5332" width="10.6640625" style="15"/>
    <col min="5333" max="5333" width="3.1640625" style="15" bestFit="1" customWidth="1"/>
    <col min="5334" max="5334" width="17" style="15" bestFit="1" customWidth="1"/>
    <col min="5335" max="5335" width="17.6640625" style="15" customWidth="1"/>
    <col min="5336" max="5336" width="9.83203125" style="15" customWidth="1"/>
    <col min="5337" max="5337" width="10.83203125" style="15" customWidth="1"/>
    <col min="5338" max="5338" width="32.5" style="15" bestFit="1" customWidth="1"/>
    <col min="5339" max="5348" width="16" style="15" customWidth="1"/>
    <col min="5349" max="5349" width="14.1640625" style="15" bestFit="1" customWidth="1"/>
    <col min="5350" max="5350" width="13.5" style="15" bestFit="1" customWidth="1"/>
    <col min="5351" max="5351" width="15.5" style="15" bestFit="1" customWidth="1"/>
    <col min="5352" max="5352" width="13.5" style="15" bestFit="1" customWidth="1"/>
    <col min="5353" max="5353" width="14.6640625" style="15" customWidth="1"/>
    <col min="5354" max="5363" width="16" style="15" customWidth="1"/>
    <col min="5364" max="5364" width="13.83203125" style="15" customWidth="1"/>
    <col min="5365" max="5365" width="13.5" style="15" customWidth="1"/>
    <col min="5366" max="5366" width="12.6640625" style="15" customWidth="1"/>
    <col min="5367" max="5367" width="15.6640625" style="15" bestFit="1" customWidth="1"/>
    <col min="5368" max="5368" width="14.1640625" style="15" customWidth="1"/>
    <col min="5369" max="5369" width="15.83203125" style="15" bestFit="1" customWidth="1"/>
    <col min="5370" max="5370" width="13.83203125" style="15" bestFit="1" customWidth="1"/>
    <col min="5371" max="5371" width="12.83203125" style="15" customWidth="1"/>
    <col min="5372" max="5372" width="16" style="15" customWidth="1"/>
    <col min="5373" max="5373" width="11.5" style="15" bestFit="1" customWidth="1"/>
    <col min="5374" max="5374" width="14.83203125" style="15" bestFit="1" customWidth="1"/>
    <col min="5375" max="5375" width="13.83203125" style="15" bestFit="1" customWidth="1"/>
    <col min="5376" max="5376" width="13.83203125" style="15" customWidth="1"/>
    <col min="5377" max="5377" width="13.83203125" style="15" bestFit="1" customWidth="1"/>
    <col min="5378" max="5378" width="16" style="15" customWidth="1"/>
    <col min="5379" max="5379" width="13" style="15" customWidth="1"/>
    <col min="5380" max="5380" width="13.5" style="15" bestFit="1" customWidth="1"/>
    <col min="5381" max="5381" width="10.6640625" style="15" bestFit="1" customWidth="1"/>
    <col min="5382" max="5382" width="12" style="15" bestFit="1" customWidth="1"/>
    <col min="5383" max="5383" width="14.6640625" style="15" bestFit="1" customWidth="1"/>
    <col min="5384" max="5384" width="15.33203125" style="15" customWidth="1"/>
    <col min="5385" max="5385" width="12.33203125" style="15" customWidth="1"/>
    <col min="5386" max="5386" width="8" style="15" bestFit="1" customWidth="1"/>
    <col min="5387" max="5388" width="13" style="15" bestFit="1" customWidth="1"/>
    <col min="5389" max="5389" width="8.83203125" style="15" bestFit="1" customWidth="1"/>
    <col min="5390" max="5390" width="16" style="15" customWidth="1"/>
    <col min="5391" max="5391" width="11.33203125" style="15" customWidth="1"/>
    <col min="5392" max="5392" width="13" style="15" bestFit="1" customWidth="1"/>
    <col min="5393" max="5393" width="14.5" style="15" customWidth="1"/>
    <col min="5394" max="5394" width="13" style="15" bestFit="1" customWidth="1"/>
    <col min="5395" max="5395" width="16" style="15" customWidth="1"/>
    <col min="5396" max="5396" width="11" style="15" bestFit="1" customWidth="1"/>
    <col min="5397" max="5397" width="12.1640625" style="15" bestFit="1" customWidth="1"/>
    <col min="5398" max="5398" width="13.6640625" style="15" bestFit="1" customWidth="1"/>
    <col min="5399" max="5588" width="10.6640625" style="15"/>
    <col min="5589" max="5589" width="3.1640625" style="15" bestFit="1" customWidth="1"/>
    <col min="5590" max="5590" width="17" style="15" bestFit="1" customWidth="1"/>
    <col min="5591" max="5591" width="17.6640625" style="15" customWidth="1"/>
    <col min="5592" max="5592" width="9.83203125" style="15" customWidth="1"/>
    <col min="5593" max="5593" width="10.83203125" style="15" customWidth="1"/>
    <col min="5594" max="5594" width="32.5" style="15" bestFit="1" customWidth="1"/>
    <col min="5595" max="5604" width="16" style="15" customWidth="1"/>
    <col min="5605" max="5605" width="14.1640625" style="15" bestFit="1" customWidth="1"/>
    <col min="5606" max="5606" width="13.5" style="15" bestFit="1" customWidth="1"/>
    <col min="5607" max="5607" width="15.5" style="15" bestFit="1" customWidth="1"/>
    <col min="5608" max="5608" width="13.5" style="15" bestFit="1" customWidth="1"/>
    <col min="5609" max="5609" width="14.6640625" style="15" customWidth="1"/>
    <col min="5610" max="5619" width="16" style="15" customWidth="1"/>
    <col min="5620" max="5620" width="13.83203125" style="15" customWidth="1"/>
    <col min="5621" max="5621" width="13.5" style="15" customWidth="1"/>
    <col min="5622" max="5622" width="12.6640625" style="15" customWidth="1"/>
    <col min="5623" max="5623" width="15.6640625" style="15" bestFit="1" customWidth="1"/>
    <col min="5624" max="5624" width="14.1640625" style="15" customWidth="1"/>
    <col min="5625" max="5625" width="15.83203125" style="15" bestFit="1" customWidth="1"/>
    <col min="5626" max="5626" width="13.83203125" style="15" bestFit="1" customWidth="1"/>
    <col min="5627" max="5627" width="12.83203125" style="15" customWidth="1"/>
    <col min="5628" max="5628" width="16" style="15" customWidth="1"/>
    <col min="5629" max="5629" width="11.5" style="15" bestFit="1" customWidth="1"/>
    <col min="5630" max="5630" width="14.83203125" style="15" bestFit="1" customWidth="1"/>
    <col min="5631" max="5631" width="13.83203125" style="15" bestFit="1" customWidth="1"/>
    <col min="5632" max="5632" width="13.83203125" style="15" customWidth="1"/>
    <col min="5633" max="5633" width="13.83203125" style="15" bestFit="1" customWidth="1"/>
    <col min="5634" max="5634" width="16" style="15" customWidth="1"/>
    <col min="5635" max="5635" width="13" style="15" customWidth="1"/>
    <col min="5636" max="5636" width="13.5" style="15" bestFit="1" customWidth="1"/>
    <col min="5637" max="5637" width="10.6640625" style="15" bestFit="1" customWidth="1"/>
    <col min="5638" max="5638" width="12" style="15" bestFit="1" customWidth="1"/>
    <col min="5639" max="5639" width="14.6640625" style="15" bestFit="1" customWidth="1"/>
    <col min="5640" max="5640" width="15.33203125" style="15" customWidth="1"/>
    <col min="5641" max="5641" width="12.33203125" style="15" customWidth="1"/>
    <col min="5642" max="5642" width="8" style="15" bestFit="1" customWidth="1"/>
    <col min="5643" max="5644" width="13" style="15" bestFit="1" customWidth="1"/>
    <col min="5645" max="5645" width="8.83203125" style="15" bestFit="1" customWidth="1"/>
    <col min="5646" max="5646" width="16" style="15" customWidth="1"/>
    <col min="5647" max="5647" width="11.33203125" style="15" customWidth="1"/>
    <col min="5648" max="5648" width="13" style="15" bestFit="1" customWidth="1"/>
    <col min="5649" max="5649" width="14.5" style="15" customWidth="1"/>
    <col min="5650" max="5650" width="13" style="15" bestFit="1" customWidth="1"/>
    <col min="5651" max="5651" width="16" style="15" customWidth="1"/>
    <col min="5652" max="5652" width="11" style="15" bestFit="1" customWidth="1"/>
    <col min="5653" max="5653" width="12.1640625" style="15" bestFit="1" customWidth="1"/>
    <col min="5654" max="5654" width="13.6640625" style="15" bestFit="1" customWidth="1"/>
    <col min="5655" max="5844" width="10.6640625" style="15"/>
    <col min="5845" max="5845" width="3.1640625" style="15" bestFit="1" customWidth="1"/>
    <col min="5846" max="5846" width="17" style="15" bestFit="1" customWidth="1"/>
    <col min="5847" max="5847" width="17.6640625" style="15" customWidth="1"/>
    <col min="5848" max="5848" width="9.83203125" style="15" customWidth="1"/>
    <col min="5849" max="5849" width="10.83203125" style="15" customWidth="1"/>
    <col min="5850" max="5850" width="32.5" style="15" bestFit="1" customWidth="1"/>
    <col min="5851" max="5860" width="16" style="15" customWidth="1"/>
    <col min="5861" max="5861" width="14.1640625" style="15" bestFit="1" customWidth="1"/>
    <col min="5862" max="5862" width="13.5" style="15" bestFit="1" customWidth="1"/>
    <col min="5863" max="5863" width="15.5" style="15" bestFit="1" customWidth="1"/>
    <col min="5864" max="5864" width="13.5" style="15" bestFit="1" customWidth="1"/>
    <col min="5865" max="5865" width="14.6640625" style="15" customWidth="1"/>
    <col min="5866" max="5875" width="16" style="15" customWidth="1"/>
    <col min="5876" max="5876" width="13.83203125" style="15" customWidth="1"/>
    <col min="5877" max="5877" width="13.5" style="15" customWidth="1"/>
    <col min="5878" max="5878" width="12.6640625" style="15" customWidth="1"/>
    <col min="5879" max="5879" width="15.6640625" style="15" bestFit="1" customWidth="1"/>
    <col min="5880" max="5880" width="14.1640625" style="15" customWidth="1"/>
    <col min="5881" max="5881" width="15.83203125" style="15" bestFit="1" customWidth="1"/>
    <col min="5882" max="5882" width="13.83203125" style="15" bestFit="1" customWidth="1"/>
    <col min="5883" max="5883" width="12.83203125" style="15" customWidth="1"/>
    <col min="5884" max="5884" width="16" style="15" customWidth="1"/>
    <col min="5885" max="5885" width="11.5" style="15" bestFit="1" customWidth="1"/>
    <col min="5886" max="5886" width="14.83203125" style="15" bestFit="1" customWidth="1"/>
    <col min="5887" max="5887" width="13.83203125" style="15" bestFit="1" customWidth="1"/>
    <col min="5888" max="5888" width="13.83203125" style="15" customWidth="1"/>
    <col min="5889" max="5889" width="13.83203125" style="15" bestFit="1" customWidth="1"/>
    <col min="5890" max="5890" width="16" style="15" customWidth="1"/>
    <col min="5891" max="5891" width="13" style="15" customWidth="1"/>
    <col min="5892" max="5892" width="13.5" style="15" bestFit="1" customWidth="1"/>
    <col min="5893" max="5893" width="10.6640625" style="15" bestFit="1" customWidth="1"/>
    <col min="5894" max="5894" width="12" style="15" bestFit="1" customWidth="1"/>
    <col min="5895" max="5895" width="14.6640625" style="15" bestFit="1" customWidth="1"/>
    <col min="5896" max="5896" width="15.33203125" style="15" customWidth="1"/>
    <col min="5897" max="5897" width="12.33203125" style="15" customWidth="1"/>
    <col min="5898" max="5898" width="8" style="15" bestFit="1" customWidth="1"/>
    <col min="5899" max="5900" width="13" style="15" bestFit="1" customWidth="1"/>
    <col min="5901" max="5901" width="8.83203125" style="15" bestFit="1" customWidth="1"/>
    <col min="5902" max="5902" width="16" style="15" customWidth="1"/>
    <col min="5903" max="5903" width="11.33203125" style="15" customWidth="1"/>
    <col min="5904" max="5904" width="13" style="15" bestFit="1" customWidth="1"/>
    <col min="5905" max="5905" width="14.5" style="15" customWidth="1"/>
    <col min="5906" max="5906" width="13" style="15" bestFit="1" customWidth="1"/>
    <col min="5907" max="5907" width="16" style="15" customWidth="1"/>
    <col min="5908" max="5908" width="11" style="15" bestFit="1" customWidth="1"/>
    <col min="5909" max="5909" width="12.1640625" style="15" bestFit="1" customWidth="1"/>
    <col min="5910" max="5910" width="13.6640625" style="15" bestFit="1" customWidth="1"/>
    <col min="5911" max="6100" width="10.6640625" style="15"/>
    <col min="6101" max="6101" width="3.1640625" style="15" bestFit="1" customWidth="1"/>
    <col min="6102" max="6102" width="17" style="15" bestFit="1" customWidth="1"/>
    <col min="6103" max="6103" width="17.6640625" style="15" customWidth="1"/>
    <col min="6104" max="6104" width="9.83203125" style="15" customWidth="1"/>
    <col min="6105" max="6105" width="10.83203125" style="15" customWidth="1"/>
    <col min="6106" max="6106" width="32.5" style="15" bestFit="1" customWidth="1"/>
    <col min="6107" max="6116" width="16" style="15" customWidth="1"/>
    <col min="6117" max="6117" width="14.1640625" style="15" bestFit="1" customWidth="1"/>
    <col min="6118" max="6118" width="13.5" style="15" bestFit="1" customWidth="1"/>
    <col min="6119" max="6119" width="15.5" style="15" bestFit="1" customWidth="1"/>
    <col min="6120" max="6120" width="13.5" style="15" bestFit="1" customWidth="1"/>
    <col min="6121" max="6121" width="14.6640625" style="15" customWidth="1"/>
    <col min="6122" max="6131" width="16" style="15" customWidth="1"/>
    <col min="6132" max="6132" width="13.83203125" style="15" customWidth="1"/>
    <col min="6133" max="6133" width="13.5" style="15" customWidth="1"/>
    <col min="6134" max="6134" width="12.6640625" style="15" customWidth="1"/>
    <col min="6135" max="6135" width="15.6640625" style="15" bestFit="1" customWidth="1"/>
    <col min="6136" max="6136" width="14.1640625" style="15" customWidth="1"/>
    <col min="6137" max="6137" width="15.83203125" style="15" bestFit="1" customWidth="1"/>
    <col min="6138" max="6138" width="13.83203125" style="15" bestFit="1" customWidth="1"/>
    <col min="6139" max="6139" width="12.83203125" style="15" customWidth="1"/>
    <col min="6140" max="6140" width="16" style="15" customWidth="1"/>
    <col min="6141" max="6141" width="11.5" style="15" bestFit="1" customWidth="1"/>
    <col min="6142" max="6142" width="14.83203125" style="15" bestFit="1" customWidth="1"/>
    <col min="6143" max="6143" width="13.83203125" style="15" bestFit="1" customWidth="1"/>
    <col min="6144" max="6144" width="13.83203125" style="15" customWidth="1"/>
    <col min="6145" max="6145" width="13.83203125" style="15" bestFit="1" customWidth="1"/>
    <col min="6146" max="6146" width="16" style="15" customWidth="1"/>
    <col min="6147" max="6147" width="13" style="15" customWidth="1"/>
    <col min="6148" max="6148" width="13.5" style="15" bestFit="1" customWidth="1"/>
    <col min="6149" max="6149" width="10.6640625" style="15" bestFit="1" customWidth="1"/>
    <col min="6150" max="6150" width="12" style="15" bestFit="1" customWidth="1"/>
    <col min="6151" max="6151" width="14.6640625" style="15" bestFit="1" customWidth="1"/>
    <col min="6152" max="6152" width="15.33203125" style="15" customWidth="1"/>
    <col min="6153" max="6153" width="12.33203125" style="15" customWidth="1"/>
    <col min="6154" max="6154" width="8" style="15" bestFit="1" customWidth="1"/>
    <col min="6155" max="6156" width="13" style="15" bestFit="1" customWidth="1"/>
    <col min="6157" max="6157" width="8.83203125" style="15" bestFit="1" customWidth="1"/>
    <col min="6158" max="6158" width="16" style="15" customWidth="1"/>
    <col min="6159" max="6159" width="11.33203125" style="15" customWidth="1"/>
    <col min="6160" max="6160" width="13" style="15" bestFit="1" customWidth="1"/>
    <col min="6161" max="6161" width="14.5" style="15" customWidth="1"/>
    <col min="6162" max="6162" width="13" style="15" bestFit="1" customWidth="1"/>
    <col min="6163" max="6163" width="16" style="15" customWidth="1"/>
    <col min="6164" max="6164" width="11" style="15" bestFit="1" customWidth="1"/>
    <col min="6165" max="6165" width="12.1640625" style="15" bestFit="1" customWidth="1"/>
    <col min="6166" max="6166" width="13.6640625" style="15" bestFit="1" customWidth="1"/>
    <col min="6167" max="6356" width="10.6640625" style="15"/>
    <col min="6357" max="6357" width="3.1640625" style="15" bestFit="1" customWidth="1"/>
    <col min="6358" max="6358" width="17" style="15" bestFit="1" customWidth="1"/>
    <col min="6359" max="6359" width="17.6640625" style="15" customWidth="1"/>
    <col min="6360" max="6360" width="9.83203125" style="15" customWidth="1"/>
    <col min="6361" max="6361" width="10.83203125" style="15" customWidth="1"/>
    <col min="6362" max="6362" width="32.5" style="15" bestFit="1" customWidth="1"/>
    <col min="6363" max="6372" width="16" style="15" customWidth="1"/>
    <col min="6373" max="6373" width="14.1640625" style="15" bestFit="1" customWidth="1"/>
    <col min="6374" max="6374" width="13.5" style="15" bestFit="1" customWidth="1"/>
    <col min="6375" max="6375" width="15.5" style="15" bestFit="1" customWidth="1"/>
    <col min="6376" max="6376" width="13.5" style="15" bestFit="1" customWidth="1"/>
    <col min="6377" max="6377" width="14.6640625" style="15" customWidth="1"/>
    <col min="6378" max="6387" width="16" style="15" customWidth="1"/>
    <col min="6388" max="6388" width="13.83203125" style="15" customWidth="1"/>
    <col min="6389" max="6389" width="13.5" style="15" customWidth="1"/>
    <col min="6390" max="6390" width="12.6640625" style="15" customWidth="1"/>
    <col min="6391" max="6391" width="15.6640625" style="15" bestFit="1" customWidth="1"/>
    <col min="6392" max="6392" width="14.1640625" style="15" customWidth="1"/>
    <col min="6393" max="6393" width="15.83203125" style="15" bestFit="1" customWidth="1"/>
    <col min="6394" max="6394" width="13.83203125" style="15" bestFit="1" customWidth="1"/>
    <col min="6395" max="6395" width="12.83203125" style="15" customWidth="1"/>
    <col min="6396" max="6396" width="16" style="15" customWidth="1"/>
    <col min="6397" max="6397" width="11.5" style="15" bestFit="1" customWidth="1"/>
    <col min="6398" max="6398" width="14.83203125" style="15" bestFit="1" customWidth="1"/>
    <col min="6399" max="6399" width="13.83203125" style="15" bestFit="1" customWidth="1"/>
    <col min="6400" max="6400" width="13.83203125" style="15" customWidth="1"/>
    <col min="6401" max="6401" width="13.83203125" style="15" bestFit="1" customWidth="1"/>
    <col min="6402" max="6402" width="16" style="15" customWidth="1"/>
    <col min="6403" max="6403" width="13" style="15" customWidth="1"/>
    <col min="6404" max="6404" width="13.5" style="15" bestFit="1" customWidth="1"/>
    <col min="6405" max="6405" width="10.6640625" style="15" bestFit="1" customWidth="1"/>
    <col min="6406" max="6406" width="12" style="15" bestFit="1" customWidth="1"/>
    <col min="6407" max="6407" width="14.6640625" style="15" bestFit="1" customWidth="1"/>
    <col min="6408" max="6408" width="15.33203125" style="15" customWidth="1"/>
    <col min="6409" max="6409" width="12.33203125" style="15" customWidth="1"/>
    <col min="6410" max="6410" width="8" style="15" bestFit="1" customWidth="1"/>
    <col min="6411" max="6412" width="13" style="15" bestFit="1" customWidth="1"/>
    <col min="6413" max="6413" width="8.83203125" style="15" bestFit="1" customWidth="1"/>
    <col min="6414" max="6414" width="16" style="15" customWidth="1"/>
    <col min="6415" max="6415" width="11.33203125" style="15" customWidth="1"/>
    <col min="6416" max="6416" width="13" style="15" bestFit="1" customWidth="1"/>
    <col min="6417" max="6417" width="14.5" style="15" customWidth="1"/>
    <col min="6418" max="6418" width="13" style="15" bestFit="1" customWidth="1"/>
    <col min="6419" max="6419" width="16" style="15" customWidth="1"/>
    <col min="6420" max="6420" width="11" style="15" bestFit="1" customWidth="1"/>
    <col min="6421" max="6421" width="12.1640625" style="15" bestFit="1" customWidth="1"/>
    <col min="6422" max="6422" width="13.6640625" style="15" bestFit="1" customWidth="1"/>
    <col min="6423" max="6612" width="10.6640625" style="15"/>
    <col min="6613" max="6613" width="3.1640625" style="15" bestFit="1" customWidth="1"/>
    <col min="6614" max="6614" width="17" style="15" bestFit="1" customWidth="1"/>
    <col min="6615" max="6615" width="17.6640625" style="15" customWidth="1"/>
    <col min="6616" max="6616" width="9.83203125" style="15" customWidth="1"/>
    <col min="6617" max="6617" width="10.83203125" style="15" customWidth="1"/>
    <col min="6618" max="6618" width="32.5" style="15" bestFit="1" customWidth="1"/>
    <col min="6619" max="6628" width="16" style="15" customWidth="1"/>
    <col min="6629" max="6629" width="14.1640625" style="15" bestFit="1" customWidth="1"/>
    <col min="6630" max="6630" width="13.5" style="15" bestFit="1" customWidth="1"/>
    <col min="6631" max="6631" width="15.5" style="15" bestFit="1" customWidth="1"/>
    <col min="6632" max="6632" width="13.5" style="15" bestFit="1" customWidth="1"/>
    <col min="6633" max="6633" width="14.6640625" style="15" customWidth="1"/>
    <col min="6634" max="6643" width="16" style="15" customWidth="1"/>
    <col min="6644" max="6644" width="13.83203125" style="15" customWidth="1"/>
    <col min="6645" max="6645" width="13.5" style="15" customWidth="1"/>
    <col min="6646" max="6646" width="12.6640625" style="15" customWidth="1"/>
    <col min="6647" max="6647" width="15.6640625" style="15" bestFit="1" customWidth="1"/>
    <col min="6648" max="6648" width="14.1640625" style="15" customWidth="1"/>
    <col min="6649" max="6649" width="15.83203125" style="15" bestFit="1" customWidth="1"/>
    <col min="6650" max="6650" width="13.83203125" style="15" bestFit="1" customWidth="1"/>
    <col min="6651" max="6651" width="12.83203125" style="15" customWidth="1"/>
    <col min="6652" max="6652" width="16" style="15" customWidth="1"/>
    <col min="6653" max="6653" width="11.5" style="15" bestFit="1" customWidth="1"/>
    <col min="6654" max="6654" width="14.83203125" style="15" bestFit="1" customWidth="1"/>
    <col min="6655" max="6655" width="13.83203125" style="15" bestFit="1" customWidth="1"/>
    <col min="6656" max="6656" width="13.83203125" style="15" customWidth="1"/>
    <col min="6657" max="6657" width="13.83203125" style="15" bestFit="1" customWidth="1"/>
    <col min="6658" max="6658" width="16" style="15" customWidth="1"/>
    <col min="6659" max="6659" width="13" style="15" customWidth="1"/>
    <col min="6660" max="6660" width="13.5" style="15" bestFit="1" customWidth="1"/>
    <col min="6661" max="6661" width="10.6640625" style="15" bestFit="1" customWidth="1"/>
    <col min="6662" max="6662" width="12" style="15" bestFit="1" customWidth="1"/>
    <col min="6663" max="6663" width="14.6640625" style="15" bestFit="1" customWidth="1"/>
    <col min="6664" max="6664" width="15.33203125" style="15" customWidth="1"/>
    <col min="6665" max="6665" width="12.33203125" style="15" customWidth="1"/>
    <col min="6666" max="6666" width="8" style="15" bestFit="1" customWidth="1"/>
    <col min="6667" max="6668" width="13" style="15" bestFit="1" customWidth="1"/>
    <col min="6669" max="6669" width="8.83203125" style="15" bestFit="1" customWidth="1"/>
    <col min="6670" max="6670" width="16" style="15" customWidth="1"/>
    <col min="6671" max="6671" width="11.33203125" style="15" customWidth="1"/>
    <col min="6672" max="6672" width="13" style="15" bestFit="1" customWidth="1"/>
    <col min="6673" max="6673" width="14.5" style="15" customWidth="1"/>
    <col min="6674" max="6674" width="13" style="15" bestFit="1" customWidth="1"/>
    <col min="6675" max="6675" width="16" style="15" customWidth="1"/>
    <col min="6676" max="6676" width="11" style="15" bestFit="1" customWidth="1"/>
    <col min="6677" max="6677" width="12.1640625" style="15" bestFit="1" customWidth="1"/>
    <col min="6678" max="6678" width="13.6640625" style="15" bestFit="1" customWidth="1"/>
    <col min="6679" max="6868" width="10.6640625" style="15"/>
    <col min="6869" max="6869" width="3.1640625" style="15" bestFit="1" customWidth="1"/>
    <col min="6870" max="6870" width="17" style="15" bestFit="1" customWidth="1"/>
    <col min="6871" max="6871" width="17.6640625" style="15" customWidth="1"/>
    <col min="6872" max="6872" width="9.83203125" style="15" customWidth="1"/>
    <col min="6873" max="6873" width="10.83203125" style="15" customWidth="1"/>
    <col min="6874" max="6874" width="32.5" style="15" bestFit="1" customWidth="1"/>
    <col min="6875" max="6884" width="16" style="15" customWidth="1"/>
    <col min="6885" max="6885" width="14.1640625" style="15" bestFit="1" customWidth="1"/>
    <col min="6886" max="6886" width="13.5" style="15" bestFit="1" customWidth="1"/>
    <col min="6887" max="6887" width="15.5" style="15" bestFit="1" customWidth="1"/>
    <col min="6888" max="6888" width="13.5" style="15" bestFit="1" customWidth="1"/>
    <col min="6889" max="6889" width="14.6640625" style="15" customWidth="1"/>
    <col min="6890" max="6899" width="16" style="15" customWidth="1"/>
    <col min="6900" max="6900" width="13.83203125" style="15" customWidth="1"/>
    <col min="6901" max="6901" width="13.5" style="15" customWidth="1"/>
    <col min="6902" max="6902" width="12.6640625" style="15" customWidth="1"/>
    <col min="6903" max="6903" width="15.6640625" style="15" bestFit="1" customWidth="1"/>
    <col min="6904" max="6904" width="14.1640625" style="15" customWidth="1"/>
    <col min="6905" max="6905" width="15.83203125" style="15" bestFit="1" customWidth="1"/>
    <col min="6906" max="6906" width="13.83203125" style="15" bestFit="1" customWidth="1"/>
    <col min="6907" max="6907" width="12.83203125" style="15" customWidth="1"/>
    <col min="6908" max="6908" width="16" style="15" customWidth="1"/>
    <col min="6909" max="6909" width="11.5" style="15" bestFit="1" customWidth="1"/>
    <col min="6910" max="6910" width="14.83203125" style="15" bestFit="1" customWidth="1"/>
    <col min="6911" max="6911" width="13.83203125" style="15" bestFit="1" customWidth="1"/>
    <col min="6912" max="6912" width="13.83203125" style="15" customWidth="1"/>
    <col min="6913" max="6913" width="13.83203125" style="15" bestFit="1" customWidth="1"/>
    <col min="6914" max="6914" width="16" style="15" customWidth="1"/>
    <col min="6915" max="6915" width="13" style="15" customWidth="1"/>
    <col min="6916" max="6916" width="13.5" style="15" bestFit="1" customWidth="1"/>
    <col min="6917" max="6917" width="10.6640625" style="15" bestFit="1" customWidth="1"/>
    <col min="6918" max="6918" width="12" style="15" bestFit="1" customWidth="1"/>
    <col min="6919" max="6919" width="14.6640625" style="15" bestFit="1" customWidth="1"/>
    <col min="6920" max="6920" width="15.33203125" style="15" customWidth="1"/>
    <col min="6921" max="6921" width="12.33203125" style="15" customWidth="1"/>
    <col min="6922" max="6922" width="8" style="15" bestFit="1" customWidth="1"/>
    <col min="6923" max="6924" width="13" style="15" bestFit="1" customWidth="1"/>
    <col min="6925" max="6925" width="8.83203125" style="15" bestFit="1" customWidth="1"/>
    <col min="6926" max="6926" width="16" style="15" customWidth="1"/>
    <col min="6927" max="6927" width="11.33203125" style="15" customWidth="1"/>
    <col min="6928" max="6928" width="13" style="15" bestFit="1" customWidth="1"/>
    <col min="6929" max="6929" width="14.5" style="15" customWidth="1"/>
    <col min="6930" max="6930" width="13" style="15" bestFit="1" customWidth="1"/>
    <col min="6931" max="6931" width="16" style="15" customWidth="1"/>
    <col min="6932" max="6932" width="11" style="15" bestFit="1" customWidth="1"/>
    <col min="6933" max="6933" width="12.1640625" style="15" bestFit="1" customWidth="1"/>
    <col min="6934" max="6934" width="13.6640625" style="15" bestFit="1" customWidth="1"/>
    <col min="6935" max="7124" width="10.6640625" style="15"/>
    <col min="7125" max="7125" width="3.1640625" style="15" bestFit="1" customWidth="1"/>
    <col min="7126" max="7126" width="17" style="15" bestFit="1" customWidth="1"/>
    <col min="7127" max="7127" width="17.6640625" style="15" customWidth="1"/>
    <col min="7128" max="7128" width="9.83203125" style="15" customWidth="1"/>
    <col min="7129" max="7129" width="10.83203125" style="15" customWidth="1"/>
    <col min="7130" max="7130" width="32.5" style="15" bestFit="1" customWidth="1"/>
    <col min="7131" max="7140" width="16" style="15" customWidth="1"/>
    <col min="7141" max="7141" width="14.1640625" style="15" bestFit="1" customWidth="1"/>
    <col min="7142" max="7142" width="13.5" style="15" bestFit="1" customWidth="1"/>
    <col min="7143" max="7143" width="15.5" style="15" bestFit="1" customWidth="1"/>
    <col min="7144" max="7144" width="13.5" style="15" bestFit="1" customWidth="1"/>
    <col min="7145" max="7145" width="14.6640625" style="15" customWidth="1"/>
    <col min="7146" max="7155" width="16" style="15" customWidth="1"/>
    <col min="7156" max="7156" width="13.83203125" style="15" customWidth="1"/>
    <col min="7157" max="7157" width="13.5" style="15" customWidth="1"/>
    <col min="7158" max="7158" width="12.6640625" style="15" customWidth="1"/>
    <col min="7159" max="7159" width="15.6640625" style="15" bestFit="1" customWidth="1"/>
    <col min="7160" max="7160" width="14.1640625" style="15" customWidth="1"/>
    <col min="7161" max="7161" width="15.83203125" style="15" bestFit="1" customWidth="1"/>
    <col min="7162" max="7162" width="13.83203125" style="15" bestFit="1" customWidth="1"/>
    <col min="7163" max="7163" width="12.83203125" style="15" customWidth="1"/>
    <col min="7164" max="7164" width="16" style="15" customWidth="1"/>
    <col min="7165" max="7165" width="11.5" style="15" bestFit="1" customWidth="1"/>
    <col min="7166" max="7166" width="14.83203125" style="15" bestFit="1" customWidth="1"/>
    <col min="7167" max="7167" width="13.83203125" style="15" bestFit="1" customWidth="1"/>
    <col min="7168" max="7168" width="13.83203125" style="15" customWidth="1"/>
    <col min="7169" max="7169" width="13.83203125" style="15" bestFit="1" customWidth="1"/>
    <col min="7170" max="7170" width="16" style="15" customWidth="1"/>
    <col min="7171" max="7171" width="13" style="15" customWidth="1"/>
    <col min="7172" max="7172" width="13.5" style="15" bestFit="1" customWidth="1"/>
    <col min="7173" max="7173" width="10.6640625" style="15" bestFit="1" customWidth="1"/>
    <col min="7174" max="7174" width="12" style="15" bestFit="1" customWidth="1"/>
    <col min="7175" max="7175" width="14.6640625" style="15" bestFit="1" customWidth="1"/>
    <col min="7176" max="7176" width="15.33203125" style="15" customWidth="1"/>
    <col min="7177" max="7177" width="12.33203125" style="15" customWidth="1"/>
    <col min="7178" max="7178" width="8" style="15" bestFit="1" customWidth="1"/>
    <col min="7179" max="7180" width="13" style="15" bestFit="1" customWidth="1"/>
    <col min="7181" max="7181" width="8.83203125" style="15" bestFit="1" customWidth="1"/>
    <col min="7182" max="7182" width="16" style="15" customWidth="1"/>
    <col min="7183" max="7183" width="11.33203125" style="15" customWidth="1"/>
    <col min="7184" max="7184" width="13" style="15" bestFit="1" customWidth="1"/>
    <col min="7185" max="7185" width="14.5" style="15" customWidth="1"/>
    <col min="7186" max="7186" width="13" style="15" bestFit="1" customWidth="1"/>
    <col min="7187" max="7187" width="16" style="15" customWidth="1"/>
    <col min="7188" max="7188" width="11" style="15" bestFit="1" customWidth="1"/>
    <col min="7189" max="7189" width="12.1640625" style="15" bestFit="1" customWidth="1"/>
    <col min="7190" max="7190" width="13.6640625" style="15" bestFit="1" customWidth="1"/>
    <col min="7191" max="7380" width="10.6640625" style="15"/>
    <col min="7381" max="7381" width="3.1640625" style="15" bestFit="1" customWidth="1"/>
    <col min="7382" max="7382" width="17" style="15" bestFit="1" customWidth="1"/>
    <col min="7383" max="7383" width="17.6640625" style="15" customWidth="1"/>
    <col min="7384" max="7384" width="9.83203125" style="15" customWidth="1"/>
    <col min="7385" max="7385" width="10.83203125" style="15" customWidth="1"/>
    <col min="7386" max="7386" width="32.5" style="15" bestFit="1" customWidth="1"/>
    <col min="7387" max="7396" width="16" style="15" customWidth="1"/>
    <col min="7397" max="7397" width="14.1640625" style="15" bestFit="1" customWidth="1"/>
    <col min="7398" max="7398" width="13.5" style="15" bestFit="1" customWidth="1"/>
    <col min="7399" max="7399" width="15.5" style="15" bestFit="1" customWidth="1"/>
    <col min="7400" max="7400" width="13.5" style="15" bestFit="1" customWidth="1"/>
    <col min="7401" max="7401" width="14.6640625" style="15" customWidth="1"/>
    <col min="7402" max="7411" width="16" style="15" customWidth="1"/>
    <col min="7412" max="7412" width="13.83203125" style="15" customWidth="1"/>
    <col min="7413" max="7413" width="13.5" style="15" customWidth="1"/>
    <col min="7414" max="7414" width="12.6640625" style="15" customWidth="1"/>
    <col min="7415" max="7415" width="15.6640625" style="15" bestFit="1" customWidth="1"/>
    <col min="7416" max="7416" width="14.1640625" style="15" customWidth="1"/>
    <col min="7417" max="7417" width="15.83203125" style="15" bestFit="1" customWidth="1"/>
    <col min="7418" max="7418" width="13.83203125" style="15" bestFit="1" customWidth="1"/>
    <col min="7419" max="7419" width="12.83203125" style="15" customWidth="1"/>
    <col min="7420" max="7420" width="16" style="15" customWidth="1"/>
    <col min="7421" max="7421" width="11.5" style="15" bestFit="1" customWidth="1"/>
    <col min="7422" max="7422" width="14.83203125" style="15" bestFit="1" customWidth="1"/>
    <col min="7423" max="7423" width="13.83203125" style="15" bestFit="1" customWidth="1"/>
    <col min="7424" max="7424" width="13.83203125" style="15" customWidth="1"/>
    <col min="7425" max="7425" width="13.83203125" style="15" bestFit="1" customWidth="1"/>
    <col min="7426" max="7426" width="16" style="15" customWidth="1"/>
    <col min="7427" max="7427" width="13" style="15" customWidth="1"/>
    <col min="7428" max="7428" width="13.5" style="15" bestFit="1" customWidth="1"/>
    <col min="7429" max="7429" width="10.6640625" style="15" bestFit="1" customWidth="1"/>
    <col min="7430" max="7430" width="12" style="15" bestFit="1" customWidth="1"/>
    <col min="7431" max="7431" width="14.6640625" style="15" bestFit="1" customWidth="1"/>
    <col min="7432" max="7432" width="15.33203125" style="15" customWidth="1"/>
    <col min="7433" max="7433" width="12.33203125" style="15" customWidth="1"/>
    <col min="7434" max="7434" width="8" style="15" bestFit="1" customWidth="1"/>
    <col min="7435" max="7436" width="13" style="15" bestFit="1" customWidth="1"/>
    <col min="7437" max="7437" width="8.83203125" style="15" bestFit="1" customWidth="1"/>
    <col min="7438" max="7438" width="16" style="15" customWidth="1"/>
    <col min="7439" max="7439" width="11.33203125" style="15" customWidth="1"/>
    <col min="7440" max="7440" width="13" style="15" bestFit="1" customWidth="1"/>
    <col min="7441" max="7441" width="14.5" style="15" customWidth="1"/>
    <col min="7442" max="7442" width="13" style="15" bestFit="1" customWidth="1"/>
    <col min="7443" max="7443" width="16" style="15" customWidth="1"/>
    <col min="7444" max="7444" width="11" style="15" bestFit="1" customWidth="1"/>
    <col min="7445" max="7445" width="12.1640625" style="15" bestFit="1" customWidth="1"/>
    <col min="7446" max="7446" width="13.6640625" style="15" bestFit="1" customWidth="1"/>
    <col min="7447" max="7636" width="10.6640625" style="15"/>
    <col min="7637" max="7637" width="3.1640625" style="15" bestFit="1" customWidth="1"/>
    <col min="7638" max="7638" width="17" style="15" bestFit="1" customWidth="1"/>
    <col min="7639" max="7639" width="17.6640625" style="15" customWidth="1"/>
    <col min="7640" max="7640" width="9.83203125" style="15" customWidth="1"/>
    <col min="7641" max="7641" width="10.83203125" style="15" customWidth="1"/>
    <col min="7642" max="7642" width="32.5" style="15" bestFit="1" customWidth="1"/>
    <col min="7643" max="7652" width="16" style="15" customWidth="1"/>
    <col min="7653" max="7653" width="14.1640625" style="15" bestFit="1" customWidth="1"/>
    <col min="7654" max="7654" width="13.5" style="15" bestFit="1" customWidth="1"/>
    <col min="7655" max="7655" width="15.5" style="15" bestFit="1" customWidth="1"/>
    <col min="7656" max="7656" width="13.5" style="15" bestFit="1" customWidth="1"/>
    <col min="7657" max="7657" width="14.6640625" style="15" customWidth="1"/>
    <col min="7658" max="7667" width="16" style="15" customWidth="1"/>
    <col min="7668" max="7668" width="13.83203125" style="15" customWidth="1"/>
    <col min="7669" max="7669" width="13.5" style="15" customWidth="1"/>
    <col min="7670" max="7670" width="12.6640625" style="15" customWidth="1"/>
    <col min="7671" max="7671" width="15.6640625" style="15" bestFit="1" customWidth="1"/>
    <col min="7672" max="7672" width="14.1640625" style="15" customWidth="1"/>
    <col min="7673" max="7673" width="15.83203125" style="15" bestFit="1" customWidth="1"/>
    <col min="7674" max="7674" width="13.83203125" style="15" bestFit="1" customWidth="1"/>
    <col min="7675" max="7675" width="12.83203125" style="15" customWidth="1"/>
    <col min="7676" max="7676" width="16" style="15" customWidth="1"/>
    <col min="7677" max="7677" width="11.5" style="15" bestFit="1" customWidth="1"/>
    <col min="7678" max="7678" width="14.83203125" style="15" bestFit="1" customWidth="1"/>
    <col min="7679" max="7679" width="13.83203125" style="15" bestFit="1" customWidth="1"/>
    <col min="7680" max="7680" width="13.83203125" style="15" customWidth="1"/>
    <col min="7681" max="7681" width="13.83203125" style="15" bestFit="1" customWidth="1"/>
    <col min="7682" max="7682" width="16" style="15" customWidth="1"/>
    <col min="7683" max="7683" width="13" style="15" customWidth="1"/>
    <col min="7684" max="7684" width="13.5" style="15" bestFit="1" customWidth="1"/>
    <col min="7685" max="7685" width="10.6640625" style="15" bestFit="1" customWidth="1"/>
    <col min="7686" max="7686" width="12" style="15" bestFit="1" customWidth="1"/>
    <col min="7687" max="7687" width="14.6640625" style="15" bestFit="1" customWidth="1"/>
    <col min="7688" max="7688" width="15.33203125" style="15" customWidth="1"/>
    <col min="7689" max="7689" width="12.33203125" style="15" customWidth="1"/>
    <col min="7690" max="7690" width="8" style="15" bestFit="1" customWidth="1"/>
    <col min="7691" max="7692" width="13" style="15" bestFit="1" customWidth="1"/>
    <col min="7693" max="7693" width="8.83203125" style="15" bestFit="1" customWidth="1"/>
    <col min="7694" max="7694" width="16" style="15" customWidth="1"/>
    <col min="7695" max="7695" width="11.33203125" style="15" customWidth="1"/>
    <col min="7696" max="7696" width="13" style="15" bestFit="1" customWidth="1"/>
    <col min="7697" max="7697" width="14.5" style="15" customWidth="1"/>
    <col min="7698" max="7698" width="13" style="15" bestFit="1" customWidth="1"/>
    <col min="7699" max="7699" width="16" style="15" customWidth="1"/>
    <col min="7700" max="7700" width="11" style="15" bestFit="1" customWidth="1"/>
    <col min="7701" max="7701" width="12.1640625" style="15" bestFit="1" customWidth="1"/>
    <col min="7702" max="7702" width="13.6640625" style="15" bestFit="1" customWidth="1"/>
    <col min="7703" max="7892" width="10.6640625" style="15"/>
    <col min="7893" max="7893" width="3.1640625" style="15" bestFit="1" customWidth="1"/>
    <col min="7894" max="7894" width="17" style="15" bestFit="1" customWidth="1"/>
    <col min="7895" max="7895" width="17.6640625" style="15" customWidth="1"/>
    <col min="7896" max="7896" width="9.83203125" style="15" customWidth="1"/>
    <col min="7897" max="7897" width="10.83203125" style="15" customWidth="1"/>
    <col min="7898" max="7898" width="32.5" style="15" bestFit="1" customWidth="1"/>
    <col min="7899" max="7908" width="16" style="15" customWidth="1"/>
    <col min="7909" max="7909" width="14.1640625" style="15" bestFit="1" customWidth="1"/>
    <col min="7910" max="7910" width="13.5" style="15" bestFit="1" customWidth="1"/>
    <col min="7911" max="7911" width="15.5" style="15" bestFit="1" customWidth="1"/>
    <col min="7912" max="7912" width="13.5" style="15" bestFit="1" customWidth="1"/>
    <col min="7913" max="7913" width="14.6640625" style="15" customWidth="1"/>
    <col min="7914" max="7923" width="16" style="15" customWidth="1"/>
    <col min="7924" max="7924" width="13.83203125" style="15" customWidth="1"/>
    <col min="7925" max="7925" width="13.5" style="15" customWidth="1"/>
    <col min="7926" max="7926" width="12.6640625" style="15" customWidth="1"/>
    <col min="7927" max="7927" width="15.6640625" style="15" bestFit="1" customWidth="1"/>
    <col min="7928" max="7928" width="14.1640625" style="15" customWidth="1"/>
    <col min="7929" max="7929" width="15.83203125" style="15" bestFit="1" customWidth="1"/>
    <col min="7930" max="7930" width="13.83203125" style="15" bestFit="1" customWidth="1"/>
    <col min="7931" max="7931" width="12.83203125" style="15" customWidth="1"/>
    <col min="7932" max="7932" width="16" style="15" customWidth="1"/>
    <col min="7933" max="7933" width="11.5" style="15" bestFit="1" customWidth="1"/>
    <col min="7934" max="7934" width="14.83203125" style="15" bestFit="1" customWidth="1"/>
    <col min="7935" max="7935" width="13.83203125" style="15" bestFit="1" customWidth="1"/>
    <col min="7936" max="7936" width="13.83203125" style="15" customWidth="1"/>
    <col min="7937" max="7937" width="13.83203125" style="15" bestFit="1" customWidth="1"/>
    <col min="7938" max="7938" width="16" style="15" customWidth="1"/>
    <col min="7939" max="7939" width="13" style="15" customWidth="1"/>
    <col min="7940" max="7940" width="13.5" style="15" bestFit="1" customWidth="1"/>
    <col min="7941" max="7941" width="10.6640625" style="15" bestFit="1" customWidth="1"/>
    <col min="7942" max="7942" width="12" style="15" bestFit="1" customWidth="1"/>
    <col min="7943" max="7943" width="14.6640625" style="15" bestFit="1" customWidth="1"/>
    <col min="7944" max="7944" width="15.33203125" style="15" customWidth="1"/>
    <col min="7945" max="7945" width="12.33203125" style="15" customWidth="1"/>
    <col min="7946" max="7946" width="8" style="15" bestFit="1" customWidth="1"/>
    <col min="7947" max="7948" width="13" style="15" bestFit="1" customWidth="1"/>
    <col min="7949" max="7949" width="8.83203125" style="15" bestFit="1" customWidth="1"/>
    <col min="7950" max="7950" width="16" style="15" customWidth="1"/>
    <col min="7951" max="7951" width="11.33203125" style="15" customWidth="1"/>
    <col min="7952" max="7952" width="13" style="15" bestFit="1" customWidth="1"/>
    <col min="7953" max="7953" width="14.5" style="15" customWidth="1"/>
    <col min="7954" max="7954" width="13" style="15" bestFit="1" customWidth="1"/>
    <col min="7955" max="7955" width="16" style="15" customWidth="1"/>
    <col min="7956" max="7956" width="11" style="15" bestFit="1" customWidth="1"/>
    <col min="7957" max="7957" width="12.1640625" style="15" bestFit="1" customWidth="1"/>
    <col min="7958" max="7958" width="13.6640625" style="15" bestFit="1" customWidth="1"/>
    <col min="7959" max="8148" width="10.6640625" style="15"/>
    <col min="8149" max="8149" width="3.1640625" style="15" bestFit="1" customWidth="1"/>
    <col min="8150" max="8150" width="17" style="15" bestFit="1" customWidth="1"/>
    <col min="8151" max="8151" width="17.6640625" style="15" customWidth="1"/>
    <col min="8152" max="8152" width="9.83203125" style="15" customWidth="1"/>
    <col min="8153" max="8153" width="10.83203125" style="15" customWidth="1"/>
    <col min="8154" max="8154" width="32.5" style="15" bestFit="1" customWidth="1"/>
    <col min="8155" max="8164" width="16" style="15" customWidth="1"/>
    <col min="8165" max="8165" width="14.1640625" style="15" bestFit="1" customWidth="1"/>
    <col min="8166" max="8166" width="13.5" style="15" bestFit="1" customWidth="1"/>
    <col min="8167" max="8167" width="15.5" style="15" bestFit="1" customWidth="1"/>
    <col min="8168" max="8168" width="13.5" style="15" bestFit="1" customWidth="1"/>
    <col min="8169" max="8169" width="14.6640625" style="15" customWidth="1"/>
    <col min="8170" max="8179" width="16" style="15" customWidth="1"/>
    <col min="8180" max="8180" width="13.83203125" style="15" customWidth="1"/>
    <col min="8181" max="8181" width="13.5" style="15" customWidth="1"/>
    <col min="8182" max="8182" width="12.6640625" style="15" customWidth="1"/>
    <col min="8183" max="8183" width="15.6640625" style="15" bestFit="1" customWidth="1"/>
    <col min="8184" max="8184" width="14.1640625" style="15" customWidth="1"/>
    <col min="8185" max="8185" width="15.83203125" style="15" bestFit="1" customWidth="1"/>
    <col min="8186" max="8186" width="13.83203125" style="15" bestFit="1" customWidth="1"/>
    <col min="8187" max="8187" width="12.83203125" style="15" customWidth="1"/>
    <col min="8188" max="8188" width="16" style="15" customWidth="1"/>
    <col min="8189" max="8189" width="11.5" style="15" bestFit="1" customWidth="1"/>
    <col min="8190" max="8190" width="14.83203125" style="15" bestFit="1" customWidth="1"/>
    <col min="8191" max="8191" width="13.83203125" style="15" bestFit="1" customWidth="1"/>
    <col min="8192" max="8192" width="13.83203125" style="15" customWidth="1"/>
    <col min="8193" max="8193" width="13.83203125" style="15" bestFit="1" customWidth="1"/>
    <col min="8194" max="8194" width="16" style="15" customWidth="1"/>
    <col min="8195" max="8195" width="13" style="15" customWidth="1"/>
    <col min="8196" max="8196" width="13.5" style="15" bestFit="1" customWidth="1"/>
    <col min="8197" max="8197" width="10.6640625" style="15" bestFit="1" customWidth="1"/>
    <col min="8198" max="8198" width="12" style="15" bestFit="1" customWidth="1"/>
    <col min="8199" max="8199" width="14.6640625" style="15" bestFit="1" customWidth="1"/>
    <col min="8200" max="8200" width="15.33203125" style="15" customWidth="1"/>
    <col min="8201" max="8201" width="12.33203125" style="15" customWidth="1"/>
    <col min="8202" max="8202" width="8" style="15" bestFit="1" customWidth="1"/>
    <col min="8203" max="8204" width="13" style="15" bestFit="1" customWidth="1"/>
    <col min="8205" max="8205" width="8.83203125" style="15" bestFit="1" customWidth="1"/>
    <col min="8206" max="8206" width="16" style="15" customWidth="1"/>
    <col min="8207" max="8207" width="11.33203125" style="15" customWidth="1"/>
    <col min="8208" max="8208" width="13" style="15" bestFit="1" customWidth="1"/>
    <col min="8209" max="8209" width="14.5" style="15" customWidth="1"/>
    <col min="8210" max="8210" width="13" style="15" bestFit="1" customWidth="1"/>
    <col min="8211" max="8211" width="16" style="15" customWidth="1"/>
    <col min="8212" max="8212" width="11" style="15" bestFit="1" customWidth="1"/>
    <col min="8213" max="8213" width="12.1640625" style="15" bestFit="1" customWidth="1"/>
    <col min="8214" max="8214" width="13.6640625" style="15" bestFit="1" customWidth="1"/>
    <col min="8215" max="8404" width="10.6640625" style="15"/>
    <col min="8405" max="8405" width="3.1640625" style="15" bestFit="1" customWidth="1"/>
    <col min="8406" max="8406" width="17" style="15" bestFit="1" customWidth="1"/>
    <col min="8407" max="8407" width="17.6640625" style="15" customWidth="1"/>
    <col min="8408" max="8408" width="9.83203125" style="15" customWidth="1"/>
    <col min="8409" max="8409" width="10.83203125" style="15" customWidth="1"/>
    <col min="8410" max="8410" width="32.5" style="15" bestFit="1" customWidth="1"/>
    <col min="8411" max="8420" width="16" style="15" customWidth="1"/>
    <col min="8421" max="8421" width="14.1640625" style="15" bestFit="1" customWidth="1"/>
    <col min="8422" max="8422" width="13.5" style="15" bestFit="1" customWidth="1"/>
    <col min="8423" max="8423" width="15.5" style="15" bestFit="1" customWidth="1"/>
    <col min="8424" max="8424" width="13.5" style="15" bestFit="1" customWidth="1"/>
    <col min="8425" max="8425" width="14.6640625" style="15" customWidth="1"/>
    <col min="8426" max="8435" width="16" style="15" customWidth="1"/>
    <col min="8436" max="8436" width="13.83203125" style="15" customWidth="1"/>
    <col min="8437" max="8437" width="13.5" style="15" customWidth="1"/>
    <col min="8438" max="8438" width="12.6640625" style="15" customWidth="1"/>
    <col min="8439" max="8439" width="15.6640625" style="15" bestFit="1" customWidth="1"/>
    <col min="8440" max="8440" width="14.1640625" style="15" customWidth="1"/>
    <col min="8441" max="8441" width="15.83203125" style="15" bestFit="1" customWidth="1"/>
    <col min="8442" max="8442" width="13.83203125" style="15" bestFit="1" customWidth="1"/>
    <col min="8443" max="8443" width="12.83203125" style="15" customWidth="1"/>
    <col min="8444" max="8444" width="16" style="15" customWidth="1"/>
    <col min="8445" max="8445" width="11.5" style="15" bestFit="1" customWidth="1"/>
    <col min="8446" max="8446" width="14.83203125" style="15" bestFit="1" customWidth="1"/>
    <col min="8447" max="8447" width="13.83203125" style="15" bestFit="1" customWidth="1"/>
    <col min="8448" max="8448" width="13.83203125" style="15" customWidth="1"/>
    <col min="8449" max="8449" width="13.83203125" style="15" bestFit="1" customWidth="1"/>
    <col min="8450" max="8450" width="16" style="15" customWidth="1"/>
    <col min="8451" max="8451" width="13" style="15" customWidth="1"/>
    <col min="8452" max="8452" width="13.5" style="15" bestFit="1" customWidth="1"/>
    <col min="8453" max="8453" width="10.6640625" style="15" bestFit="1" customWidth="1"/>
    <col min="8454" max="8454" width="12" style="15" bestFit="1" customWidth="1"/>
    <col min="8455" max="8455" width="14.6640625" style="15" bestFit="1" customWidth="1"/>
    <col min="8456" max="8456" width="15.33203125" style="15" customWidth="1"/>
    <col min="8457" max="8457" width="12.33203125" style="15" customWidth="1"/>
    <col min="8458" max="8458" width="8" style="15" bestFit="1" customWidth="1"/>
    <col min="8459" max="8460" width="13" style="15" bestFit="1" customWidth="1"/>
    <col min="8461" max="8461" width="8.83203125" style="15" bestFit="1" customWidth="1"/>
    <col min="8462" max="8462" width="16" style="15" customWidth="1"/>
    <col min="8463" max="8463" width="11.33203125" style="15" customWidth="1"/>
    <col min="8464" max="8464" width="13" style="15" bestFit="1" customWidth="1"/>
    <col min="8465" max="8465" width="14.5" style="15" customWidth="1"/>
    <col min="8466" max="8466" width="13" style="15" bestFit="1" customWidth="1"/>
    <col min="8467" max="8467" width="16" style="15" customWidth="1"/>
    <col min="8468" max="8468" width="11" style="15" bestFit="1" customWidth="1"/>
    <col min="8469" max="8469" width="12.1640625" style="15" bestFit="1" customWidth="1"/>
    <col min="8470" max="8470" width="13.6640625" style="15" bestFit="1" customWidth="1"/>
    <col min="8471" max="8660" width="10.6640625" style="15"/>
    <col min="8661" max="8661" width="3.1640625" style="15" bestFit="1" customWidth="1"/>
    <col min="8662" max="8662" width="17" style="15" bestFit="1" customWidth="1"/>
    <col min="8663" max="8663" width="17.6640625" style="15" customWidth="1"/>
    <col min="8664" max="8664" width="9.83203125" style="15" customWidth="1"/>
    <col min="8665" max="8665" width="10.83203125" style="15" customWidth="1"/>
    <col min="8666" max="8666" width="32.5" style="15" bestFit="1" customWidth="1"/>
    <col min="8667" max="8676" width="16" style="15" customWidth="1"/>
    <col min="8677" max="8677" width="14.1640625" style="15" bestFit="1" customWidth="1"/>
    <col min="8678" max="8678" width="13.5" style="15" bestFit="1" customWidth="1"/>
    <col min="8679" max="8679" width="15.5" style="15" bestFit="1" customWidth="1"/>
    <col min="8680" max="8680" width="13.5" style="15" bestFit="1" customWidth="1"/>
    <col min="8681" max="8681" width="14.6640625" style="15" customWidth="1"/>
    <col min="8682" max="8691" width="16" style="15" customWidth="1"/>
    <col min="8692" max="8692" width="13.83203125" style="15" customWidth="1"/>
    <col min="8693" max="8693" width="13.5" style="15" customWidth="1"/>
    <col min="8694" max="8694" width="12.6640625" style="15" customWidth="1"/>
    <col min="8695" max="8695" width="15.6640625" style="15" bestFit="1" customWidth="1"/>
    <col min="8696" max="8696" width="14.1640625" style="15" customWidth="1"/>
    <col min="8697" max="8697" width="15.83203125" style="15" bestFit="1" customWidth="1"/>
    <col min="8698" max="8698" width="13.83203125" style="15" bestFit="1" customWidth="1"/>
    <col min="8699" max="8699" width="12.83203125" style="15" customWidth="1"/>
    <col min="8700" max="8700" width="16" style="15" customWidth="1"/>
    <col min="8701" max="8701" width="11.5" style="15" bestFit="1" customWidth="1"/>
    <col min="8702" max="8702" width="14.83203125" style="15" bestFit="1" customWidth="1"/>
    <col min="8703" max="8703" width="13.83203125" style="15" bestFit="1" customWidth="1"/>
    <col min="8704" max="8704" width="13.83203125" style="15" customWidth="1"/>
    <col min="8705" max="8705" width="13.83203125" style="15" bestFit="1" customWidth="1"/>
    <col min="8706" max="8706" width="16" style="15" customWidth="1"/>
    <col min="8707" max="8707" width="13" style="15" customWidth="1"/>
    <col min="8708" max="8708" width="13.5" style="15" bestFit="1" customWidth="1"/>
    <col min="8709" max="8709" width="10.6640625" style="15" bestFit="1" customWidth="1"/>
    <col min="8710" max="8710" width="12" style="15" bestFit="1" customWidth="1"/>
    <col min="8711" max="8711" width="14.6640625" style="15" bestFit="1" customWidth="1"/>
    <col min="8712" max="8712" width="15.33203125" style="15" customWidth="1"/>
    <col min="8713" max="8713" width="12.33203125" style="15" customWidth="1"/>
    <col min="8714" max="8714" width="8" style="15" bestFit="1" customWidth="1"/>
    <col min="8715" max="8716" width="13" style="15" bestFit="1" customWidth="1"/>
    <col min="8717" max="8717" width="8.83203125" style="15" bestFit="1" customWidth="1"/>
    <col min="8718" max="8718" width="16" style="15" customWidth="1"/>
    <col min="8719" max="8719" width="11.33203125" style="15" customWidth="1"/>
    <col min="8720" max="8720" width="13" style="15" bestFit="1" customWidth="1"/>
    <col min="8721" max="8721" width="14.5" style="15" customWidth="1"/>
    <col min="8722" max="8722" width="13" style="15" bestFit="1" customWidth="1"/>
    <col min="8723" max="8723" width="16" style="15" customWidth="1"/>
    <col min="8724" max="8724" width="11" style="15" bestFit="1" customWidth="1"/>
    <col min="8725" max="8725" width="12.1640625" style="15" bestFit="1" customWidth="1"/>
    <col min="8726" max="8726" width="13.6640625" style="15" bestFit="1" customWidth="1"/>
    <col min="8727" max="8916" width="10.6640625" style="15"/>
    <col min="8917" max="8917" width="3.1640625" style="15" bestFit="1" customWidth="1"/>
    <col min="8918" max="8918" width="17" style="15" bestFit="1" customWidth="1"/>
    <col min="8919" max="8919" width="17.6640625" style="15" customWidth="1"/>
    <col min="8920" max="8920" width="9.83203125" style="15" customWidth="1"/>
    <col min="8921" max="8921" width="10.83203125" style="15" customWidth="1"/>
    <col min="8922" max="8922" width="32.5" style="15" bestFit="1" customWidth="1"/>
    <col min="8923" max="8932" width="16" style="15" customWidth="1"/>
    <col min="8933" max="8933" width="14.1640625" style="15" bestFit="1" customWidth="1"/>
    <col min="8934" max="8934" width="13.5" style="15" bestFit="1" customWidth="1"/>
    <col min="8935" max="8935" width="15.5" style="15" bestFit="1" customWidth="1"/>
    <col min="8936" max="8936" width="13.5" style="15" bestFit="1" customWidth="1"/>
    <col min="8937" max="8937" width="14.6640625" style="15" customWidth="1"/>
    <col min="8938" max="8947" width="16" style="15" customWidth="1"/>
    <col min="8948" max="8948" width="13.83203125" style="15" customWidth="1"/>
    <col min="8949" max="8949" width="13.5" style="15" customWidth="1"/>
    <col min="8950" max="8950" width="12.6640625" style="15" customWidth="1"/>
    <col min="8951" max="8951" width="15.6640625" style="15" bestFit="1" customWidth="1"/>
    <col min="8952" max="8952" width="14.1640625" style="15" customWidth="1"/>
    <col min="8953" max="8953" width="15.83203125" style="15" bestFit="1" customWidth="1"/>
    <col min="8954" max="8954" width="13.83203125" style="15" bestFit="1" customWidth="1"/>
    <col min="8955" max="8955" width="12.83203125" style="15" customWidth="1"/>
    <col min="8956" max="8956" width="16" style="15" customWidth="1"/>
    <col min="8957" max="8957" width="11.5" style="15" bestFit="1" customWidth="1"/>
    <col min="8958" max="8958" width="14.83203125" style="15" bestFit="1" customWidth="1"/>
    <col min="8959" max="8959" width="13.83203125" style="15" bestFit="1" customWidth="1"/>
    <col min="8960" max="8960" width="13.83203125" style="15" customWidth="1"/>
    <col min="8961" max="8961" width="13.83203125" style="15" bestFit="1" customWidth="1"/>
    <col min="8962" max="8962" width="16" style="15" customWidth="1"/>
    <col min="8963" max="8963" width="13" style="15" customWidth="1"/>
    <col min="8964" max="8964" width="13.5" style="15" bestFit="1" customWidth="1"/>
    <col min="8965" max="8965" width="10.6640625" style="15" bestFit="1" customWidth="1"/>
    <col min="8966" max="8966" width="12" style="15" bestFit="1" customWidth="1"/>
    <col min="8967" max="8967" width="14.6640625" style="15" bestFit="1" customWidth="1"/>
    <col min="8968" max="8968" width="15.33203125" style="15" customWidth="1"/>
    <col min="8969" max="8969" width="12.33203125" style="15" customWidth="1"/>
    <col min="8970" max="8970" width="8" style="15" bestFit="1" customWidth="1"/>
    <col min="8971" max="8972" width="13" style="15" bestFit="1" customWidth="1"/>
    <col min="8973" max="8973" width="8.83203125" style="15" bestFit="1" customWidth="1"/>
    <col min="8974" max="8974" width="16" style="15" customWidth="1"/>
    <col min="8975" max="8975" width="11.33203125" style="15" customWidth="1"/>
    <col min="8976" max="8976" width="13" style="15" bestFit="1" customWidth="1"/>
    <col min="8977" max="8977" width="14.5" style="15" customWidth="1"/>
    <col min="8978" max="8978" width="13" style="15" bestFit="1" customWidth="1"/>
    <col min="8979" max="8979" width="16" style="15" customWidth="1"/>
    <col min="8980" max="8980" width="11" style="15" bestFit="1" customWidth="1"/>
    <col min="8981" max="8981" width="12.1640625" style="15" bestFit="1" customWidth="1"/>
    <col min="8982" max="8982" width="13.6640625" style="15" bestFit="1" customWidth="1"/>
    <col min="8983" max="9172" width="10.6640625" style="15"/>
    <col min="9173" max="9173" width="3.1640625" style="15" bestFit="1" customWidth="1"/>
    <col min="9174" max="9174" width="17" style="15" bestFit="1" customWidth="1"/>
    <col min="9175" max="9175" width="17.6640625" style="15" customWidth="1"/>
    <col min="9176" max="9176" width="9.83203125" style="15" customWidth="1"/>
    <col min="9177" max="9177" width="10.83203125" style="15" customWidth="1"/>
    <col min="9178" max="9178" width="32.5" style="15" bestFit="1" customWidth="1"/>
    <col min="9179" max="9188" width="16" style="15" customWidth="1"/>
    <col min="9189" max="9189" width="14.1640625" style="15" bestFit="1" customWidth="1"/>
    <col min="9190" max="9190" width="13.5" style="15" bestFit="1" customWidth="1"/>
    <col min="9191" max="9191" width="15.5" style="15" bestFit="1" customWidth="1"/>
    <col min="9192" max="9192" width="13.5" style="15" bestFit="1" customWidth="1"/>
    <col min="9193" max="9193" width="14.6640625" style="15" customWidth="1"/>
    <col min="9194" max="9203" width="16" style="15" customWidth="1"/>
    <col min="9204" max="9204" width="13.83203125" style="15" customWidth="1"/>
    <col min="9205" max="9205" width="13.5" style="15" customWidth="1"/>
    <col min="9206" max="9206" width="12.6640625" style="15" customWidth="1"/>
    <col min="9207" max="9207" width="15.6640625" style="15" bestFit="1" customWidth="1"/>
    <col min="9208" max="9208" width="14.1640625" style="15" customWidth="1"/>
    <col min="9209" max="9209" width="15.83203125" style="15" bestFit="1" customWidth="1"/>
    <col min="9210" max="9210" width="13.83203125" style="15" bestFit="1" customWidth="1"/>
    <col min="9211" max="9211" width="12.83203125" style="15" customWidth="1"/>
    <col min="9212" max="9212" width="16" style="15" customWidth="1"/>
    <col min="9213" max="9213" width="11.5" style="15" bestFit="1" customWidth="1"/>
    <col min="9214" max="9214" width="14.83203125" style="15" bestFit="1" customWidth="1"/>
    <col min="9215" max="9215" width="13.83203125" style="15" bestFit="1" customWidth="1"/>
    <col min="9216" max="9216" width="13.83203125" style="15" customWidth="1"/>
    <col min="9217" max="9217" width="13.83203125" style="15" bestFit="1" customWidth="1"/>
    <col min="9218" max="9218" width="16" style="15" customWidth="1"/>
    <col min="9219" max="9219" width="13" style="15" customWidth="1"/>
    <col min="9220" max="9220" width="13.5" style="15" bestFit="1" customWidth="1"/>
    <col min="9221" max="9221" width="10.6640625" style="15" bestFit="1" customWidth="1"/>
    <col min="9222" max="9222" width="12" style="15" bestFit="1" customWidth="1"/>
    <col min="9223" max="9223" width="14.6640625" style="15" bestFit="1" customWidth="1"/>
    <col min="9224" max="9224" width="15.33203125" style="15" customWidth="1"/>
    <col min="9225" max="9225" width="12.33203125" style="15" customWidth="1"/>
    <col min="9226" max="9226" width="8" style="15" bestFit="1" customWidth="1"/>
    <col min="9227" max="9228" width="13" style="15" bestFit="1" customWidth="1"/>
    <col min="9229" max="9229" width="8.83203125" style="15" bestFit="1" customWidth="1"/>
    <col min="9230" max="9230" width="16" style="15" customWidth="1"/>
    <col min="9231" max="9231" width="11.33203125" style="15" customWidth="1"/>
    <col min="9232" max="9232" width="13" style="15" bestFit="1" customWidth="1"/>
    <col min="9233" max="9233" width="14.5" style="15" customWidth="1"/>
    <col min="9234" max="9234" width="13" style="15" bestFit="1" customWidth="1"/>
    <col min="9235" max="9235" width="16" style="15" customWidth="1"/>
    <col min="9236" max="9236" width="11" style="15" bestFit="1" customWidth="1"/>
    <col min="9237" max="9237" width="12.1640625" style="15" bestFit="1" customWidth="1"/>
    <col min="9238" max="9238" width="13.6640625" style="15" bestFit="1" customWidth="1"/>
    <col min="9239" max="9428" width="10.6640625" style="15"/>
    <col min="9429" max="9429" width="3.1640625" style="15" bestFit="1" customWidth="1"/>
    <col min="9430" max="9430" width="17" style="15" bestFit="1" customWidth="1"/>
    <col min="9431" max="9431" width="17.6640625" style="15" customWidth="1"/>
    <col min="9432" max="9432" width="9.83203125" style="15" customWidth="1"/>
    <col min="9433" max="9433" width="10.83203125" style="15" customWidth="1"/>
    <col min="9434" max="9434" width="32.5" style="15" bestFit="1" customWidth="1"/>
    <col min="9435" max="9444" width="16" style="15" customWidth="1"/>
    <col min="9445" max="9445" width="14.1640625" style="15" bestFit="1" customWidth="1"/>
    <col min="9446" max="9446" width="13.5" style="15" bestFit="1" customWidth="1"/>
    <col min="9447" max="9447" width="15.5" style="15" bestFit="1" customWidth="1"/>
    <col min="9448" max="9448" width="13.5" style="15" bestFit="1" customWidth="1"/>
    <col min="9449" max="9449" width="14.6640625" style="15" customWidth="1"/>
    <col min="9450" max="9459" width="16" style="15" customWidth="1"/>
    <col min="9460" max="9460" width="13.83203125" style="15" customWidth="1"/>
    <col min="9461" max="9461" width="13.5" style="15" customWidth="1"/>
    <col min="9462" max="9462" width="12.6640625" style="15" customWidth="1"/>
    <col min="9463" max="9463" width="15.6640625" style="15" bestFit="1" customWidth="1"/>
    <col min="9464" max="9464" width="14.1640625" style="15" customWidth="1"/>
    <col min="9465" max="9465" width="15.83203125" style="15" bestFit="1" customWidth="1"/>
    <col min="9466" max="9466" width="13.83203125" style="15" bestFit="1" customWidth="1"/>
    <col min="9467" max="9467" width="12.83203125" style="15" customWidth="1"/>
    <col min="9468" max="9468" width="16" style="15" customWidth="1"/>
    <col min="9469" max="9469" width="11.5" style="15" bestFit="1" customWidth="1"/>
    <col min="9470" max="9470" width="14.83203125" style="15" bestFit="1" customWidth="1"/>
    <col min="9471" max="9471" width="13.83203125" style="15" bestFit="1" customWidth="1"/>
    <col min="9472" max="9472" width="13.83203125" style="15" customWidth="1"/>
    <col min="9473" max="9473" width="13.83203125" style="15" bestFit="1" customWidth="1"/>
    <col min="9474" max="9474" width="16" style="15" customWidth="1"/>
    <col min="9475" max="9475" width="13" style="15" customWidth="1"/>
    <col min="9476" max="9476" width="13.5" style="15" bestFit="1" customWidth="1"/>
    <col min="9477" max="9477" width="10.6640625" style="15" bestFit="1" customWidth="1"/>
    <col min="9478" max="9478" width="12" style="15" bestFit="1" customWidth="1"/>
    <col min="9479" max="9479" width="14.6640625" style="15" bestFit="1" customWidth="1"/>
    <col min="9480" max="9480" width="15.33203125" style="15" customWidth="1"/>
    <col min="9481" max="9481" width="12.33203125" style="15" customWidth="1"/>
    <col min="9482" max="9482" width="8" style="15" bestFit="1" customWidth="1"/>
    <col min="9483" max="9484" width="13" style="15" bestFit="1" customWidth="1"/>
    <col min="9485" max="9485" width="8.83203125" style="15" bestFit="1" customWidth="1"/>
    <col min="9486" max="9486" width="16" style="15" customWidth="1"/>
    <col min="9487" max="9487" width="11.33203125" style="15" customWidth="1"/>
    <col min="9488" max="9488" width="13" style="15" bestFit="1" customWidth="1"/>
    <col min="9489" max="9489" width="14.5" style="15" customWidth="1"/>
    <col min="9490" max="9490" width="13" style="15" bestFit="1" customWidth="1"/>
    <col min="9491" max="9491" width="16" style="15" customWidth="1"/>
    <col min="9492" max="9492" width="11" style="15" bestFit="1" customWidth="1"/>
    <col min="9493" max="9493" width="12.1640625" style="15" bestFit="1" customWidth="1"/>
    <col min="9494" max="9494" width="13.6640625" style="15" bestFit="1" customWidth="1"/>
    <col min="9495" max="9684" width="10.6640625" style="15"/>
    <col min="9685" max="9685" width="3.1640625" style="15" bestFit="1" customWidth="1"/>
    <col min="9686" max="9686" width="17" style="15" bestFit="1" customWidth="1"/>
    <col min="9687" max="9687" width="17.6640625" style="15" customWidth="1"/>
    <col min="9688" max="9688" width="9.83203125" style="15" customWidth="1"/>
    <col min="9689" max="9689" width="10.83203125" style="15" customWidth="1"/>
    <col min="9690" max="9690" width="32.5" style="15" bestFit="1" customWidth="1"/>
    <col min="9691" max="9700" width="16" style="15" customWidth="1"/>
    <col min="9701" max="9701" width="14.1640625" style="15" bestFit="1" customWidth="1"/>
    <col min="9702" max="9702" width="13.5" style="15" bestFit="1" customWidth="1"/>
    <col min="9703" max="9703" width="15.5" style="15" bestFit="1" customWidth="1"/>
    <col min="9704" max="9704" width="13.5" style="15" bestFit="1" customWidth="1"/>
    <col min="9705" max="9705" width="14.6640625" style="15" customWidth="1"/>
    <col min="9706" max="9715" width="16" style="15" customWidth="1"/>
    <col min="9716" max="9716" width="13.83203125" style="15" customWidth="1"/>
    <col min="9717" max="9717" width="13.5" style="15" customWidth="1"/>
    <col min="9718" max="9718" width="12.6640625" style="15" customWidth="1"/>
    <col min="9719" max="9719" width="15.6640625" style="15" bestFit="1" customWidth="1"/>
    <col min="9720" max="9720" width="14.1640625" style="15" customWidth="1"/>
    <col min="9721" max="9721" width="15.83203125" style="15" bestFit="1" customWidth="1"/>
    <col min="9722" max="9722" width="13.83203125" style="15" bestFit="1" customWidth="1"/>
    <col min="9723" max="9723" width="12.83203125" style="15" customWidth="1"/>
    <col min="9724" max="9724" width="16" style="15" customWidth="1"/>
    <col min="9725" max="9725" width="11.5" style="15" bestFit="1" customWidth="1"/>
    <col min="9726" max="9726" width="14.83203125" style="15" bestFit="1" customWidth="1"/>
    <col min="9727" max="9727" width="13.83203125" style="15" bestFit="1" customWidth="1"/>
    <col min="9728" max="9728" width="13.83203125" style="15" customWidth="1"/>
    <col min="9729" max="9729" width="13.83203125" style="15" bestFit="1" customWidth="1"/>
    <col min="9730" max="9730" width="16" style="15" customWidth="1"/>
    <col min="9731" max="9731" width="13" style="15" customWidth="1"/>
    <col min="9732" max="9732" width="13.5" style="15" bestFit="1" customWidth="1"/>
    <col min="9733" max="9733" width="10.6640625" style="15" bestFit="1" customWidth="1"/>
    <col min="9734" max="9734" width="12" style="15" bestFit="1" customWidth="1"/>
    <col min="9735" max="9735" width="14.6640625" style="15" bestFit="1" customWidth="1"/>
    <col min="9736" max="9736" width="15.33203125" style="15" customWidth="1"/>
    <col min="9737" max="9737" width="12.33203125" style="15" customWidth="1"/>
    <col min="9738" max="9738" width="8" style="15" bestFit="1" customWidth="1"/>
    <col min="9739" max="9740" width="13" style="15" bestFit="1" customWidth="1"/>
    <col min="9741" max="9741" width="8.83203125" style="15" bestFit="1" customWidth="1"/>
    <col min="9742" max="9742" width="16" style="15" customWidth="1"/>
    <col min="9743" max="9743" width="11.33203125" style="15" customWidth="1"/>
    <col min="9744" max="9744" width="13" style="15" bestFit="1" customWidth="1"/>
    <col min="9745" max="9745" width="14.5" style="15" customWidth="1"/>
    <col min="9746" max="9746" width="13" style="15" bestFit="1" customWidth="1"/>
    <col min="9747" max="9747" width="16" style="15" customWidth="1"/>
    <col min="9748" max="9748" width="11" style="15" bestFit="1" customWidth="1"/>
    <col min="9749" max="9749" width="12.1640625" style="15" bestFit="1" customWidth="1"/>
    <col min="9750" max="9750" width="13.6640625" style="15" bestFit="1" customWidth="1"/>
    <col min="9751" max="9940" width="10.6640625" style="15"/>
    <col min="9941" max="9941" width="3.1640625" style="15" bestFit="1" customWidth="1"/>
    <col min="9942" max="9942" width="17" style="15" bestFit="1" customWidth="1"/>
    <col min="9943" max="9943" width="17.6640625" style="15" customWidth="1"/>
    <col min="9944" max="9944" width="9.83203125" style="15" customWidth="1"/>
    <col min="9945" max="9945" width="10.83203125" style="15" customWidth="1"/>
    <col min="9946" max="9946" width="32.5" style="15" bestFit="1" customWidth="1"/>
    <col min="9947" max="9956" width="16" style="15" customWidth="1"/>
    <col min="9957" max="9957" width="14.1640625" style="15" bestFit="1" customWidth="1"/>
    <col min="9958" max="9958" width="13.5" style="15" bestFit="1" customWidth="1"/>
    <col min="9959" max="9959" width="15.5" style="15" bestFit="1" customWidth="1"/>
    <col min="9960" max="9960" width="13.5" style="15" bestFit="1" customWidth="1"/>
    <col min="9961" max="9961" width="14.6640625" style="15" customWidth="1"/>
    <col min="9962" max="9971" width="16" style="15" customWidth="1"/>
    <col min="9972" max="9972" width="13.83203125" style="15" customWidth="1"/>
    <col min="9973" max="9973" width="13.5" style="15" customWidth="1"/>
    <col min="9974" max="9974" width="12.6640625" style="15" customWidth="1"/>
    <col min="9975" max="9975" width="15.6640625" style="15" bestFit="1" customWidth="1"/>
    <col min="9976" max="9976" width="14.1640625" style="15" customWidth="1"/>
    <col min="9977" max="9977" width="15.83203125" style="15" bestFit="1" customWidth="1"/>
    <col min="9978" max="9978" width="13.83203125" style="15" bestFit="1" customWidth="1"/>
    <col min="9979" max="9979" width="12.83203125" style="15" customWidth="1"/>
    <col min="9980" max="9980" width="16" style="15" customWidth="1"/>
    <col min="9981" max="9981" width="11.5" style="15" bestFit="1" customWidth="1"/>
    <col min="9982" max="9982" width="14.83203125" style="15" bestFit="1" customWidth="1"/>
    <col min="9983" max="9983" width="13.83203125" style="15" bestFit="1" customWidth="1"/>
    <col min="9984" max="9984" width="13.83203125" style="15" customWidth="1"/>
    <col min="9985" max="9985" width="13.83203125" style="15" bestFit="1" customWidth="1"/>
    <col min="9986" max="9986" width="16" style="15" customWidth="1"/>
    <col min="9987" max="9987" width="13" style="15" customWidth="1"/>
    <col min="9988" max="9988" width="13.5" style="15" bestFit="1" customWidth="1"/>
    <col min="9989" max="9989" width="10.6640625" style="15" bestFit="1" customWidth="1"/>
    <col min="9990" max="9990" width="12" style="15" bestFit="1" customWidth="1"/>
    <col min="9991" max="9991" width="14.6640625" style="15" bestFit="1" customWidth="1"/>
    <col min="9992" max="9992" width="15.33203125" style="15" customWidth="1"/>
    <col min="9993" max="9993" width="12.33203125" style="15" customWidth="1"/>
    <col min="9994" max="9994" width="8" style="15" bestFit="1" customWidth="1"/>
    <col min="9995" max="9996" width="13" style="15" bestFit="1" customWidth="1"/>
    <col min="9997" max="9997" width="8.83203125" style="15" bestFit="1" customWidth="1"/>
    <col min="9998" max="9998" width="16" style="15" customWidth="1"/>
    <col min="9999" max="9999" width="11.33203125" style="15" customWidth="1"/>
    <col min="10000" max="10000" width="13" style="15" bestFit="1" customWidth="1"/>
    <col min="10001" max="10001" width="14.5" style="15" customWidth="1"/>
    <col min="10002" max="10002" width="13" style="15" bestFit="1" customWidth="1"/>
    <col min="10003" max="10003" width="16" style="15" customWidth="1"/>
    <col min="10004" max="10004" width="11" style="15" bestFit="1" customWidth="1"/>
    <col min="10005" max="10005" width="12.1640625" style="15" bestFit="1" customWidth="1"/>
    <col min="10006" max="10006" width="13.6640625" style="15" bestFit="1" customWidth="1"/>
    <col min="10007" max="10196" width="10.6640625" style="15"/>
    <col min="10197" max="10197" width="3.1640625" style="15" bestFit="1" customWidth="1"/>
    <col min="10198" max="10198" width="17" style="15" bestFit="1" customWidth="1"/>
    <col min="10199" max="10199" width="17.6640625" style="15" customWidth="1"/>
    <col min="10200" max="10200" width="9.83203125" style="15" customWidth="1"/>
    <col min="10201" max="10201" width="10.83203125" style="15" customWidth="1"/>
    <col min="10202" max="10202" width="32.5" style="15" bestFit="1" customWidth="1"/>
    <col min="10203" max="10212" width="16" style="15" customWidth="1"/>
    <col min="10213" max="10213" width="14.1640625" style="15" bestFit="1" customWidth="1"/>
    <col min="10214" max="10214" width="13.5" style="15" bestFit="1" customWidth="1"/>
    <col min="10215" max="10215" width="15.5" style="15" bestFit="1" customWidth="1"/>
    <col min="10216" max="10216" width="13.5" style="15" bestFit="1" customWidth="1"/>
    <col min="10217" max="10217" width="14.6640625" style="15" customWidth="1"/>
    <col min="10218" max="10227" width="16" style="15" customWidth="1"/>
    <col min="10228" max="10228" width="13.83203125" style="15" customWidth="1"/>
    <col min="10229" max="10229" width="13.5" style="15" customWidth="1"/>
    <col min="10230" max="10230" width="12.6640625" style="15" customWidth="1"/>
    <col min="10231" max="10231" width="15.6640625" style="15" bestFit="1" customWidth="1"/>
    <col min="10232" max="10232" width="14.1640625" style="15" customWidth="1"/>
    <col min="10233" max="10233" width="15.83203125" style="15" bestFit="1" customWidth="1"/>
    <col min="10234" max="10234" width="13.83203125" style="15" bestFit="1" customWidth="1"/>
    <col min="10235" max="10235" width="12.83203125" style="15" customWidth="1"/>
    <col min="10236" max="10236" width="16" style="15" customWidth="1"/>
    <col min="10237" max="10237" width="11.5" style="15" bestFit="1" customWidth="1"/>
    <col min="10238" max="10238" width="14.83203125" style="15" bestFit="1" customWidth="1"/>
    <col min="10239" max="10239" width="13.83203125" style="15" bestFit="1" customWidth="1"/>
    <col min="10240" max="10240" width="13.83203125" style="15" customWidth="1"/>
    <col min="10241" max="10241" width="13.83203125" style="15" bestFit="1" customWidth="1"/>
    <col min="10242" max="10242" width="16" style="15" customWidth="1"/>
    <col min="10243" max="10243" width="13" style="15" customWidth="1"/>
    <col min="10244" max="10244" width="13.5" style="15" bestFit="1" customWidth="1"/>
    <col min="10245" max="10245" width="10.6640625" style="15" bestFit="1" customWidth="1"/>
    <col min="10246" max="10246" width="12" style="15" bestFit="1" customWidth="1"/>
    <col min="10247" max="10247" width="14.6640625" style="15" bestFit="1" customWidth="1"/>
    <col min="10248" max="10248" width="15.33203125" style="15" customWidth="1"/>
    <col min="10249" max="10249" width="12.33203125" style="15" customWidth="1"/>
    <col min="10250" max="10250" width="8" style="15" bestFit="1" customWidth="1"/>
    <col min="10251" max="10252" width="13" style="15" bestFit="1" customWidth="1"/>
    <col min="10253" max="10253" width="8.83203125" style="15" bestFit="1" customWidth="1"/>
    <col min="10254" max="10254" width="16" style="15" customWidth="1"/>
    <col min="10255" max="10255" width="11.33203125" style="15" customWidth="1"/>
    <col min="10256" max="10256" width="13" style="15" bestFit="1" customWidth="1"/>
    <col min="10257" max="10257" width="14.5" style="15" customWidth="1"/>
    <col min="10258" max="10258" width="13" style="15" bestFit="1" customWidth="1"/>
    <col min="10259" max="10259" width="16" style="15" customWidth="1"/>
    <col min="10260" max="10260" width="11" style="15" bestFit="1" customWidth="1"/>
    <col min="10261" max="10261" width="12.1640625" style="15" bestFit="1" customWidth="1"/>
    <col min="10262" max="10262" width="13.6640625" style="15" bestFit="1" customWidth="1"/>
    <col min="10263" max="10452" width="10.6640625" style="15"/>
    <col min="10453" max="10453" width="3.1640625" style="15" bestFit="1" customWidth="1"/>
    <col min="10454" max="10454" width="17" style="15" bestFit="1" customWidth="1"/>
    <col min="10455" max="10455" width="17.6640625" style="15" customWidth="1"/>
    <col min="10456" max="10456" width="9.83203125" style="15" customWidth="1"/>
    <col min="10457" max="10457" width="10.83203125" style="15" customWidth="1"/>
    <col min="10458" max="10458" width="32.5" style="15" bestFit="1" customWidth="1"/>
    <col min="10459" max="10468" width="16" style="15" customWidth="1"/>
    <col min="10469" max="10469" width="14.1640625" style="15" bestFit="1" customWidth="1"/>
    <col min="10470" max="10470" width="13.5" style="15" bestFit="1" customWidth="1"/>
    <col min="10471" max="10471" width="15.5" style="15" bestFit="1" customWidth="1"/>
    <col min="10472" max="10472" width="13.5" style="15" bestFit="1" customWidth="1"/>
    <col min="10473" max="10473" width="14.6640625" style="15" customWidth="1"/>
    <col min="10474" max="10483" width="16" style="15" customWidth="1"/>
    <col min="10484" max="10484" width="13.83203125" style="15" customWidth="1"/>
    <col min="10485" max="10485" width="13.5" style="15" customWidth="1"/>
    <col min="10486" max="10486" width="12.6640625" style="15" customWidth="1"/>
    <col min="10487" max="10487" width="15.6640625" style="15" bestFit="1" customWidth="1"/>
    <col min="10488" max="10488" width="14.1640625" style="15" customWidth="1"/>
    <col min="10489" max="10489" width="15.83203125" style="15" bestFit="1" customWidth="1"/>
    <col min="10490" max="10490" width="13.83203125" style="15" bestFit="1" customWidth="1"/>
    <col min="10491" max="10491" width="12.83203125" style="15" customWidth="1"/>
    <col min="10492" max="10492" width="16" style="15" customWidth="1"/>
    <col min="10493" max="10493" width="11.5" style="15" bestFit="1" customWidth="1"/>
    <col min="10494" max="10494" width="14.83203125" style="15" bestFit="1" customWidth="1"/>
    <col min="10495" max="10495" width="13.83203125" style="15" bestFit="1" customWidth="1"/>
    <col min="10496" max="10496" width="13.83203125" style="15" customWidth="1"/>
    <col min="10497" max="10497" width="13.83203125" style="15" bestFit="1" customWidth="1"/>
    <col min="10498" max="10498" width="16" style="15" customWidth="1"/>
    <col min="10499" max="10499" width="13" style="15" customWidth="1"/>
    <col min="10500" max="10500" width="13.5" style="15" bestFit="1" customWidth="1"/>
    <col min="10501" max="10501" width="10.6640625" style="15" bestFit="1" customWidth="1"/>
    <col min="10502" max="10502" width="12" style="15" bestFit="1" customWidth="1"/>
    <col min="10503" max="10503" width="14.6640625" style="15" bestFit="1" customWidth="1"/>
    <col min="10504" max="10504" width="15.33203125" style="15" customWidth="1"/>
    <col min="10505" max="10505" width="12.33203125" style="15" customWidth="1"/>
    <col min="10506" max="10506" width="8" style="15" bestFit="1" customWidth="1"/>
    <col min="10507" max="10508" width="13" style="15" bestFit="1" customWidth="1"/>
    <col min="10509" max="10509" width="8.83203125" style="15" bestFit="1" customWidth="1"/>
    <col min="10510" max="10510" width="16" style="15" customWidth="1"/>
    <col min="10511" max="10511" width="11.33203125" style="15" customWidth="1"/>
    <col min="10512" max="10512" width="13" style="15" bestFit="1" customWidth="1"/>
    <col min="10513" max="10513" width="14.5" style="15" customWidth="1"/>
    <col min="10514" max="10514" width="13" style="15" bestFit="1" customWidth="1"/>
    <col min="10515" max="10515" width="16" style="15" customWidth="1"/>
    <col min="10516" max="10516" width="11" style="15" bestFit="1" customWidth="1"/>
    <col min="10517" max="10517" width="12.1640625" style="15" bestFit="1" customWidth="1"/>
    <col min="10518" max="10518" width="13.6640625" style="15" bestFit="1" customWidth="1"/>
    <col min="10519" max="10708" width="10.6640625" style="15"/>
    <col min="10709" max="10709" width="3.1640625" style="15" bestFit="1" customWidth="1"/>
    <col min="10710" max="10710" width="17" style="15" bestFit="1" customWidth="1"/>
    <col min="10711" max="10711" width="17.6640625" style="15" customWidth="1"/>
    <col min="10712" max="10712" width="9.83203125" style="15" customWidth="1"/>
    <col min="10713" max="10713" width="10.83203125" style="15" customWidth="1"/>
    <col min="10714" max="10714" width="32.5" style="15" bestFit="1" customWidth="1"/>
    <col min="10715" max="10724" width="16" style="15" customWidth="1"/>
    <col min="10725" max="10725" width="14.1640625" style="15" bestFit="1" customWidth="1"/>
    <col min="10726" max="10726" width="13.5" style="15" bestFit="1" customWidth="1"/>
    <col min="10727" max="10727" width="15.5" style="15" bestFit="1" customWidth="1"/>
    <col min="10728" max="10728" width="13.5" style="15" bestFit="1" customWidth="1"/>
    <col min="10729" max="10729" width="14.6640625" style="15" customWidth="1"/>
    <col min="10730" max="10739" width="16" style="15" customWidth="1"/>
    <col min="10740" max="10740" width="13.83203125" style="15" customWidth="1"/>
    <col min="10741" max="10741" width="13.5" style="15" customWidth="1"/>
    <col min="10742" max="10742" width="12.6640625" style="15" customWidth="1"/>
    <col min="10743" max="10743" width="15.6640625" style="15" bestFit="1" customWidth="1"/>
    <col min="10744" max="10744" width="14.1640625" style="15" customWidth="1"/>
    <col min="10745" max="10745" width="15.83203125" style="15" bestFit="1" customWidth="1"/>
    <col min="10746" max="10746" width="13.83203125" style="15" bestFit="1" customWidth="1"/>
    <col min="10747" max="10747" width="12.83203125" style="15" customWidth="1"/>
    <col min="10748" max="10748" width="16" style="15" customWidth="1"/>
    <col min="10749" max="10749" width="11.5" style="15" bestFit="1" customWidth="1"/>
    <col min="10750" max="10750" width="14.83203125" style="15" bestFit="1" customWidth="1"/>
    <col min="10751" max="10751" width="13.83203125" style="15" bestFit="1" customWidth="1"/>
    <col min="10752" max="10752" width="13.83203125" style="15" customWidth="1"/>
    <col min="10753" max="10753" width="13.83203125" style="15" bestFit="1" customWidth="1"/>
    <col min="10754" max="10754" width="16" style="15" customWidth="1"/>
    <col min="10755" max="10755" width="13" style="15" customWidth="1"/>
    <col min="10756" max="10756" width="13.5" style="15" bestFit="1" customWidth="1"/>
    <col min="10757" max="10757" width="10.6640625" style="15" bestFit="1" customWidth="1"/>
    <col min="10758" max="10758" width="12" style="15" bestFit="1" customWidth="1"/>
    <col min="10759" max="10759" width="14.6640625" style="15" bestFit="1" customWidth="1"/>
    <col min="10760" max="10760" width="15.33203125" style="15" customWidth="1"/>
    <col min="10761" max="10761" width="12.33203125" style="15" customWidth="1"/>
    <col min="10762" max="10762" width="8" style="15" bestFit="1" customWidth="1"/>
    <col min="10763" max="10764" width="13" style="15" bestFit="1" customWidth="1"/>
    <col min="10765" max="10765" width="8.83203125" style="15" bestFit="1" customWidth="1"/>
    <col min="10766" max="10766" width="16" style="15" customWidth="1"/>
    <col min="10767" max="10767" width="11.33203125" style="15" customWidth="1"/>
    <col min="10768" max="10768" width="13" style="15" bestFit="1" customWidth="1"/>
    <col min="10769" max="10769" width="14.5" style="15" customWidth="1"/>
    <col min="10770" max="10770" width="13" style="15" bestFit="1" customWidth="1"/>
    <col min="10771" max="10771" width="16" style="15" customWidth="1"/>
    <col min="10772" max="10772" width="11" style="15" bestFit="1" customWidth="1"/>
    <col min="10773" max="10773" width="12.1640625" style="15" bestFit="1" customWidth="1"/>
    <col min="10774" max="10774" width="13.6640625" style="15" bestFit="1" customWidth="1"/>
    <col min="10775" max="10964" width="10.6640625" style="15"/>
    <col min="10965" max="10965" width="3.1640625" style="15" bestFit="1" customWidth="1"/>
    <col min="10966" max="10966" width="17" style="15" bestFit="1" customWidth="1"/>
    <col min="10967" max="10967" width="17.6640625" style="15" customWidth="1"/>
    <col min="10968" max="10968" width="9.83203125" style="15" customWidth="1"/>
    <col min="10969" max="10969" width="10.83203125" style="15" customWidth="1"/>
    <col min="10970" max="10970" width="32.5" style="15" bestFit="1" customWidth="1"/>
    <col min="10971" max="10980" width="16" style="15" customWidth="1"/>
    <col min="10981" max="10981" width="14.1640625" style="15" bestFit="1" customWidth="1"/>
    <col min="10982" max="10982" width="13.5" style="15" bestFit="1" customWidth="1"/>
    <col min="10983" max="10983" width="15.5" style="15" bestFit="1" customWidth="1"/>
    <col min="10984" max="10984" width="13.5" style="15" bestFit="1" customWidth="1"/>
    <col min="10985" max="10985" width="14.6640625" style="15" customWidth="1"/>
    <col min="10986" max="10995" width="16" style="15" customWidth="1"/>
    <col min="10996" max="10996" width="13.83203125" style="15" customWidth="1"/>
    <col min="10997" max="10997" width="13.5" style="15" customWidth="1"/>
    <col min="10998" max="10998" width="12.6640625" style="15" customWidth="1"/>
    <col min="10999" max="10999" width="15.6640625" style="15" bestFit="1" customWidth="1"/>
    <col min="11000" max="11000" width="14.1640625" style="15" customWidth="1"/>
    <col min="11001" max="11001" width="15.83203125" style="15" bestFit="1" customWidth="1"/>
    <col min="11002" max="11002" width="13.83203125" style="15" bestFit="1" customWidth="1"/>
    <col min="11003" max="11003" width="12.83203125" style="15" customWidth="1"/>
    <col min="11004" max="11004" width="16" style="15" customWidth="1"/>
    <col min="11005" max="11005" width="11.5" style="15" bestFit="1" customWidth="1"/>
    <col min="11006" max="11006" width="14.83203125" style="15" bestFit="1" customWidth="1"/>
    <col min="11007" max="11007" width="13.83203125" style="15" bestFit="1" customWidth="1"/>
    <col min="11008" max="11008" width="13.83203125" style="15" customWidth="1"/>
    <col min="11009" max="11009" width="13.83203125" style="15" bestFit="1" customWidth="1"/>
    <col min="11010" max="11010" width="16" style="15" customWidth="1"/>
    <col min="11011" max="11011" width="13" style="15" customWidth="1"/>
    <col min="11012" max="11012" width="13.5" style="15" bestFit="1" customWidth="1"/>
    <col min="11013" max="11013" width="10.6640625" style="15" bestFit="1" customWidth="1"/>
    <col min="11014" max="11014" width="12" style="15" bestFit="1" customWidth="1"/>
    <col min="11015" max="11015" width="14.6640625" style="15" bestFit="1" customWidth="1"/>
    <col min="11016" max="11016" width="15.33203125" style="15" customWidth="1"/>
    <col min="11017" max="11017" width="12.33203125" style="15" customWidth="1"/>
    <col min="11018" max="11018" width="8" style="15" bestFit="1" customWidth="1"/>
    <col min="11019" max="11020" width="13" style="15" bestFit="1" customWidth="1"/>
    <col min="11021" max="11021" width="8.83203125" style="15" bestFit="1" customWidth="1"/>
    <col min="11022" max="11022" width="16" style="15" customWidth="1"/>
    <col min="11023" max="11023" width="11.33203125" style="15" customWidth="1"/>
    <col min="11024" max="11024" width="13" style="15" bestFit="1" customWidth="1"/>
    <col min="11025" max="11025" width="14.5" style="15" customWidth="1"/>
    <col min="11026" max="11026" width="13" style="15" bestFit="1" customWidth="1"/>
    <col min="11027" max="11027" width="16" style="15" customWidth="1"/>
    <col min="11028" max="11028" width="11" style="15" bestFit="1" customWidth="1"/>
    <col min="11029" max="11029" width="12.1640625" style="15" bestFit="1" customWidth="1"/>
    <col min="11030" max="11030" width="13.6640625" style="15" bestFit="1" customWidth="1"/>
    <col min="11031" max="11220" width="10.6640625" style="15"/>
    <col min="11221" max="11221" width="3.1640625" style="15" bestFit="1" customWidth="1"/>
    <col min="11222" max="11222" width="17" style="15" bestFit="1" customWidth="1"/>
    <col min="11223" max="11223" width="17.6640625" style="15" customWidth="1"/>
    <col min="11224" max="11224" width="9.83203125" style="15" customWidth="1"/>
    <col min="11225" max="11225" width="10.83203125" style="15" customWidth="1"/>
    <col min="11226" max="11226" width="32.5" style="15" bestFit="1" customWidth="1"/>
    <col min="11227" max="11236" width="16" style="15" customWidth="1"/>
    <col min="11237" max="11237" width="14.1640625" style="15" bestFit="1" customWidth="1"/>
    <col min="11238" max="11238" width="13.5" style="15" bestFit="1" customWidth="1"/>
    <col min="11239" max="11239" width="15.5" style="15" bestFit="1" customWidth="1"/>
    <col min="11240" max="11240" width="13.5" style="15" bestFit="1" customWidth="1"/>
    <col min="11241" max="11241" width="14.6640625" style="15" customWidth="1"/>
    <col min="11242" max="11251" width="16" style="15" customWidth="1"/>
    <col min="11252" max="11252" width="13.83203125" style="15" customWidth="1"/>
    <col min="11253" max="11253" width="13.5" style="15" customWidth="1"/>
    <col min="11254" max="11254" width="12.6640625" style="15" customWidth="1"/>
    <col min="11255" max="11255" width="15.6640625" style="15" bestFit="1" customWidth="1"/>
    <col min="11256" max="11256" width="14.1640625" style="15" customWidth="1"/>
    <col min="11257" max="11257" width="15.83203125" style="15" bestFit="1" customWidth="1"/>
    <col min="11258" max="11258" width="13.83203125" style="15" bestFit="1" customWidth="1"/>
    <col min="11259" max="11259" width="12.83203125" style="15" customWidth="1"/>
    <col min="11260" max="11260" width="16" style="15" customWidth="1"/>
    <col min="11261" max="11261" width="11.5" style="15" bestFit="1" customWidth="1"/>
    <col min="11262" max="11262" width="14.83203125" style="15" bestFit="1" customWidth="1"/>
    <col min="11263" max="11263" width="13.83203125" style="15" bestFit="1" customWidth="1"/>
    <col min="11264" max="11264" width="13.83203125" style="15" customWidth="1"/>
    <col min="11265" max="11265" width="13.83203125" style="15" bestFit="1" customWidth="1"/>
    <col min="11266" max="11266" width="16" style="15" customWidth="1"/>
    <col min="11267" max="11267" width="13" style="15" customWidth="1"/>
    <col min="11268" max="11268" width="13.5" style="15" bestFit="1" customWidth="1"/>
    <col min="11269" max="11269" width="10.6640625" style="15" bestFit="1" customWidth="1"/>
    <col min="11270" max="11270" width="12" style="15" bestFit="1" customWidth="1"/>
    <col min="11271" max="11271" width="14.6640625" style="15" bestFit="1" customWidth="1"/>
    <col min="11272" max="11272" width="15.33203125" style="15" customWidth="1"/>
    <col min="11273" max="11273" width="12.33203125" style="15" customWidth="1"/>
    <col min="11274" max="11274" width="8" style="15" bestFit="1" customWidth="1"/>
    <col min="11275" max="11276" width="13" style="15" bestFit="1" customWidth="1"/>
    <col min="11277" max="11277" width="8.83203125" style="15" bestFit="1" customWidth="1"/>
    <col min="11278" max="11278" width="16" style="15" customWidth="1"/>
    <col min="11279" max="11279" width="11.33203125" style="15" customWidth="1"/>
    <col min="11280" max="11280" width="13" style="15" bestFit="1" customWidth="1"/>
    <col min="11281" max="11281" width="14.5" style="15" customWidth="1"/>
    <col min="11282" max="11282" width="13" style="15" bestFit="1" customWidth="1"/>
    <col min="11283" max="11283" width="16" style="15" customWidth="1"/>
    <col min="11284" max="11284" width="11" style="15" bestFit="1" customWidth="1"/>
    <col min="11285" max="11285" width="12.1640625" style="15" bestFit="1" customWidth="1"/>
    <col min="11286" max="11286" width="13.6640625" style="15" bestFit="1" customWidth="1"/>
    <col min="11287" max="11476" width="10.6640625" style="15"/>
    <col min="11477" max="11477" width="3.1640625" style="15" bestFit="1" customWidth="1"/>
    <col min="11478" max="11478" width="17" style="15" bestFit="1" customWidth="1"/>
    <col min="11479" max="11479" width="17.6640625" style="15" customWidth="1"/>
    <col min="11480" max="11480" width="9.83203125" style="15" customWidth="1"/>
    <col min="11481" max="11481" width="10.83203125" style="15" customWidth="1"/>
    <col min="11482" max="11482" width="32.5" style="15" bestFit="1" customWidth="1"/>
    <col min="11483" max="11492" width="16" style="15" customWidth="1"/>
    <col min="11493" max="11493" width="14.1640625" style="15" bestFit="1" customWidth="1"/>
    <col min="11494" max="11494" width="13.5" style="15" bestFit="1" customWidth="1"/>
    <col min="11495" max="11495" width="15.5" style="15" bestFit="1" customWidth="1"/>
    <col min="11496" max="11496" width="13.5" style="15" bestFit="1" customWidth="1"/>
    <col min="11497" max="11497" width="14.6640625" style="15" customWidth="1"/>
    <col min="11498" max="11507" width="16" style="15" customWidth="1"/>
    <col min="11508" max="11508" width="13.83203125" style="15" customWidth="1"/>
    <col min="11509" max="11509" width="13.5" style="15" customWidth="1"/>
    <col min="11510" max="11510" width="12.6640625" style="15" customWidth="1"/>
    <col min="11511" max="11511" width="15.6640625" style="15" bestFit="1" customWidth="1"/>
    <col min="11512" max="11512" width="14.1640625" style="15" customWidth="1"/>
    <col min="11513" max="11513" width="15.83203125" style="15" bestFit="1" customWidth="1"/>
    <col min="11514" max="11514" width="13.83203125" style="15" bestFit="1" customWidth="1"/>
    <col min="11515" max="11515" width="12.83203125" style="15" customWidth="1"/>
    <col min="11516" max="11516" width="16" style="15" customWidth="1"/>
    <col min="11517" max="11517" width="11.5" style="15" bestFit="1" customWidth="1"/>
    <col min="11518" max="11518" width="14.83203125" style="15" bestFit="1" customWidth="1"/>
    <col min="11519" max="11519" width="13.83203125" style="15" bestFit="1" customWidth="1"/>
    <col min="11520" max="11520" width="13.83203125" style="15" customWidth="1"/>
    <col min="11521" max="11521" width="13.83203125" style="15" bestFit="1" customWidth="1"/>
    <col min="11522" max="11522" width="16" style="15" customWidth="1"/>
    <col min="11523" max="11523" width="13" style="15" customWidth="1"/>
    <col min="11524" max="11524" width="13.5" style="15" bestFit="1" customWidth="1"/>
    <col min="11525" max="11525" width="10.6640625" style="15" bestFit="1" customWidth="1"/>
    <col min="11526" max="11526" width="12" style="15" bestFit="1" customWidth="1"/>
    <col min="11527" max="11527" width="14.6640625" style="15" bestFit="1" customWidth="1"/>
    <col min="11528" max="11528" width="15.33203125" style="15" customWidth="1"/>
    <col min="11529" max="11529" width="12.33203125" style="15" customWidth="1"/>
    <col min="11530" max="11530" width="8" style="15" bestFit="1" customWidth="1"/>
    <col min="11531" max="11532" width="13" style="15" bestFit="1" customWidth="1"/>
    <col min="11533" max="11533" width="8.83203125" style="15" bestFit="1" customWidth="1"/>
    <col min="11534" max="11534" width="16" style="15" customWidth="1"/>
    <col min="11535" max="11535" width="11.33203125" style="15" customWidth="1"/>
    <col min="11536" max="11536" width="13" style="15" bestFit="1" customWidth="1"/>
    <col min="11537" max="11537" width="14.5" style="15" customWidth="1"/>
    <col min="11538" max="11538" width="13" style="15" bestFit="1" customWidth="1"/>
    <col min="11539" max="11539" width="16" style="15" customWidth="1"/>
    <col min="11540" max="11540" width="11" style="15" bestFit="1" customWidth="1"/>
    <col min="11541" max="11541" width="12.1640625" style="15" bestFit="1" customWidth="1"/>
    <col min="11542" max="11542" width="13.6640625" style="15" bestFit="1" customWidth="1"/>
    <col min="11543" max="11732" width="10.6640625" style="15"/>
    <col min="11733" max="11733" width="3.1640625" style="15" bestFit="1" customWidth="1"/>
    <col min="11734" max="11734" width="17" style="15" bestFit="1" customWidth="1"/>
    <col min="11735" max="11735" width="17.6640625" style="15" customWidth="1"/>
    <col min="11736" max="11736" width="9.83203125" style="15" customWidth="1"/>
    <col min="11737" max="11737" width="10.83203125" style="15" customWidth="1"/>
    <col min="11738" max="11738" width="32.5" style="15" bestFit="1" customWidth="1"/>
    <col min="11739" max="11748" width="16" style="15" customWidth="1"/>
    <col min="11749" max="11749" width="14.1640625" style="15" bestFit="1" customWidth="1"/>
    <col min="11750" max="11750" width="13.5" style="15" bestFit="1" customWidth="1"/>
    <col min="11751" max="11751" width="15.5" style="15" bestFit="1" customWidth="1"/>
    <col min="11752" max="11752" width="13.5" style="15" bestFit="1" customWidth="1"/>
    <col min="11753" max="11753" width="14.6640625" style="15" customWidth="1"/>
    <col min="11754" max="11763" width="16" style="15" customWidth="1"/>
    <col min="11764" max="11764" width="13.83203125" style="15" customWidth="1"/>
    <col min="11765" max="11765" width="13.5" style="15" customWidth="1"/>
    <col min="11766" max="11766" width="12.6640625" style="15" customWidth="1"/>
    <col min="11767" max="11767" width="15.6640625" style="15" bestFit="1" customWidth="1"/>
    <col min="11768" max="11768" width="14.1640625" style="15" customWidth="1"/>
    <col min="11769" max="11769" width="15.83203125" style="15" bestFit="1" customWidth="1"/>
    <col min="11770" max="11770" width="13.83203125" style="15" bestFit="1" customWidth="1"/>
    <col min="11771" max="11771" width="12.83203125" style="15" customWidth="1"/>
    <col min="11772" max="11772" width="16" style="15" customWidth="1"/>
    <col min="11773" max="11773" width="11.5" style="15" bestFit="1" customWidth="1"/>
    <col min="11774" max="11774" width="14.83203125" style="15" bestFit="1" customWidth="1"/>
    <col min="11775" max="11775" width="13.83203125" style="15" bestFit="1" customWidth="1"/>
    <col min="11776" max="11776" width="13.83203125" style="15" customWidth="1"/>
    <col min="11777" max="11777" width="13.83203125" style="15" bestFit="1" customWidth="1"/>
    <col min="11778" max="11778" width="16" style="15" customWidth="1"/>
    <col min="11779" max="11779" width="13" style="15" customWidth="1"/>
    <col min="11780" max="11780" width="13.5" style="15" bestFit="1" customWidth="1"/>
    <col min="11781" max="11781" width="10.6640625" style="15" bestFit="1" customWidth="1"/>
    <col min="11782" max="11782" width="12" style="15" bestFit="1" customWidth="1"/>
    <col min="11783" max="11783" width="14.6640625" style="15" bestFit="1" customWidth="1"/>
    <col min="11784" max="11784" width="15.33203125" style="15" customWidth="1"/>
    <col min="11785" max="11785" width="12.33203125" style="15" customWidth="1"/>
    <col min="11786" max="11786" width="8" style="15" bestFit="1" customWidth="1"/>
    <col min="11787" max="11788" width="13" style="15" bestFit="1" customWidth="1"/>
    <col min="11789" max="11789" width="8.83203125" style="15" bestFit="1" customWidth="1"/>
    <col min="11790" max="11790" width="16" style="15" customWidth="1"/>
    <col min="11791" max="11791" width="11.33203125" style="15" customWidth="1"/>
    <col min="11792" max="11792" width="13" style="15" bestFit="1" customWidth="1"/>
    <col min="11793" max="11793" width="14.5" style="15" customWidth="1"/>
    <col min="11794" max="11794" width="13" style="15" bestFit="1" customWidth="1"/>
    <col min="11795" max="11795" width="16" style="15" customWidth="1"/>
    <col min="11796" max="11796" width="11" style="15" bestFit="1" customWidth="1"/>
    <col min="11797" max="11797" width="12.1640625" style="15" bestFit="1" customWidth="1"/>
    <col min="11798" max="11798" width="13.6640625" style="15" bestFit="1" customWidth="1"/>
    <col min="11799" max="11988" width="10.6640625" style="15"/>
    <col min="11989" max="11989" width="3.1640625" style="15" bestFit="1" customWidth="1"/>
    <col min="11990" max="11990" width="17" style="15" bestFit="1" customWidth="1"/>
    <col min="11991" max="11991" width="17.6640625" style="15" customWidth="1"/>
    <col min="11992" max="11992" width="9.83203125" style="15" customWidth="1"/>
    <col min="11993" max="11993" width="10.83203125" style="15" customWidth="1"/>
    <col min="11994" max="11994" width="32.5" style="15" bestFit="1" customWidth="1"/>
    <col min="11995" max="12004" width="16" style="15" customWidth="1"/>
    <col min="12005" max="12005" width="14.1640625" style="15" bestFit="1" customWidth="1"/>
    <col min="12006" max="12006" width="13.5" style="15" bestFit="1" customWidth="1"/>
    <col min="12007" max="12007" width="15.5" style="15" bestFit="1" customWidth="1"/>
    <col min="12008" max="12008" width="13.5" style="15" bestFit="1" customWidth="1"/>
    <col min="12009" max="12009" width="14.6640625" style="15" customWidth="1"/>
    <col min="12010" max="12019" width="16" style="15" customWidth="1"/>
    <col min="12020" max="12020" width="13.83203125" style="15" customWidth="1"/>
    <col min="12021" max="12021" width="13.5" style="15" customWidth="1"/>
    <col min="12022" max="12022" width="12.6640625" style="15" customWidth="1"/>
    <col min="12023" max="12023" width="15.6640625" style="15" bestFit="1" customWidth="1"/>
    <col min="12024" max="12024" width="14.1640625" style="15" customWidth="1"/>
    <col min="12025" max="12025" width="15.83203125" style="15" bestFit="1" customWidth="1"/>
    <col min="12026" max="12026" width="13.83203125" style="15" bestFit="1" customWidth="1"/>
    <col min="12027" max="12027" width="12.83203125" style="15" customWidth="1"/>
    <col min="12028" max="12028" width="16" style="15" customWidth="1"/>
    <col min="12029" max="12029" width="11.5" style="15" bestFit="1" customWidth="1"/>
    <col min="12030" max="12030" width="14.83203125" style="15" bestFit="1" customWidth="1"/>
    <col min="12031" max="12031" width="13.83203125" style="15" bestFit="1" customWidth="1"/>
    <col min="12032" max="12032" width="13.83203125" style="15" customWidth="1"/>
    <col min="12033" max="12033" width="13.83203125" style="15" bestFit="1" customWidth="1"/>
    <col min="12034" max="12034" width="16" style="15" customWidth="1"/>
    <col min="12035" max="12035" width="13" style="15" customWidth="1"/>
    <col min="12036" max="12036" width="13.5" style="15" bestFit="1" customWidth="1"/>
    <col min="12037" max="12037" width="10.6640625" style="15" bestFit="1" customWidth="1"/>
    <col min="12038" max="12038" width="12" style="15" bestFit="1" customWidth="1"/>
    <col min="12039" max="12039" width="14.6640625" style="15" bestFit="1" customWidth="1"/>
    <col min="12040" max="12040" width="15.33203125" style="15" customWidth="1"/>
    <col min="12041" max="12041" width="12.33203125" style="15" customWidth="1"/>
    <col min="12042" max="12042" width="8" style="15" bestFit="1" customWidth="1"/>
    <col min="12043" max="12044" width="13" style="15" bestFit="1" customWidth="1"/>
    <col min="12045" max="12045" width="8.83203125" style="15" bestFit="1" customWidth="1"/>
    <col min="12046" max="12046" width="16" style="15" customWidth="1"/>
    <col min="12047" max="12047" width="11.33203125" style="15" customWidth="1"/>
    <col min="12048" max="12048" width="13" style="15" bestFit="1" customWidth="1"/>
    <col min="12049" max="12049" width="14.5" style="15" customWidth="1"/>
    <col min="12050" max="12050" width="13" style="15" bestFit="1" customWidth="1"/>
    <col min="12051" max="12051" width="16" style="15" customWidth="1"/>
    <col min="12052" max="12052" width="11" style="15" bestFit="1" customWidth="1"/>
    <col min="12053" max="12053" width="12.1640625" style="15" bestFit="1" customWidth="1"/>
    <col min="12054" max="12054" width="13.6640625" style="15" bestFit="1" customWidth="1"/>
    <col min="12055" max="12244" width="10.6640625" style="15"/>
    <col min="12245" max="12245" width="3.1640625" style="15" bestFit="1" customWidth="1"/>
    <col min="12246" max="12246" width="17" style="15" bestFit="1" customWidth="1"/>
    <col min="12247" max="12247" width="17.6640625" style="15" customWidth="1"/>
    <col min="12248" max="12248" width="9.83203125" style="15" customWidth="1"/>
    <col min="12249" max="12249" width="10.83203125" style="15" customWidth="1"/>
    <col min="12250" max="12250" width="32.5" style="15" bestFit="1" customWidth="1"/>
    <col min="12251" max="12260" width="16" style="15" customWidth="1"/>
    <col min="12261" max="12261" width="14.1640625" style="15" bestFit="1" customWidth="1"/>
    <col min="12262" max="12262" width="13.5" style="15" bestFit="1" customWidth="1"/>
    <col min="12263" max="12263" width="15.5" style="15" bestFit="1" customWidth="1"/>
    <col min="12264" max="12264" width="13.5" style="15" bestFit="1" customWidth="1"/>
    <col min="12265" max="12265" width="14.6640625" style="15" customWidth="1"/>
    <col min="12266" max="12275" width="16" style="15" customWidth="1"/>
    <col min="12276" max="12276" width="13.83203125" style="15" customWidth="1"/>
    <col min="12277" max="12277" width="13.5" style="15" customWidth="1"/>
    <col min="12278" max="12278" width="12.6640625" style="15" customWidth="1"/>
    <col min="12279" max="12279" width="15.6640625" style="15" bestFit="1" customWidth="1"/>
    <col min="12280" max="12280" width="14.1640625" style="15" customWidth="1"/>
    <col min="12281" max="12281" width="15.83203125" style="15" bestFit="1" customWidth="1"/>
    <col min="12282" max="12282" width="13.83203125" style="15" bestFit="1" customWidth="1"/>
    <col min="12283" max="12283" width="12.83203125" style="15" customWidth="1"/>
    <col min="12284" max="12284" width="16" style="15" customWidth="1"/>
    <col min="12285" max="12285" width="11.5" style="15" bestFit="1" customWidth="1"/>
    <col min="12286" max="12286" width="14.83203125" style="15" bestFit="1" customWidth="1"/>
    <col min="12287" max="12287" width="13.83203125" style="15" bestFit="1" customWidth="1"/>
    <col min="12288" max="12288" width="13.83203125" style="15" customWidth="1"/>
    <col min="12289" max="12289" width="13.83203125" style="15" bestFit="1" customWidth="1"/>
    <col min="12290" max="12290" width="16" style="15" customWidth="1"/>
    <col min="12291" max="12291" width="13" style="15" customWidth="1"/>
    <col min="12292" max="12292" width="13.5" style="15" bestFit="1" customWidth="1"/>
    <col min="12293" max="12293" width="10.6640625" style="15" bestFit="1" customWidth="1"/>
    <col min="12294" max="12294" width="12" style="15" bestFit="1" customWidth="1"/>
    <col min="12295" max="12295" width="14.6640625" style="15" bestFit="1" customWidth="1"/>
    <col min="12296" max="12296" width="15.33203125" style="15" customWidth="1"/>
    <col min="12297" max="12297" width="12.33203125" style="15" customWidth="1"/>
    <col min="12298" max="12298" width="8" style="15" bestFit="1" customWidth="1"/>
    <col min="12299" max="12300" width="13" style="15" bestFit="1" customWidth="1"/>
    <col min="12301" max="12301" width="8.83203125" style="15" bestFit="1" customWidth="1"/>
    <col min="12302" max="12302" width="16" style="15" customWidth="1"/>
    <col min="12303" max="12303" width="11.33203125" style="15" customWidth="1"/>
    <col min="12304" max="12304" width="13" style="15" bestFit="1" customWidth="1"/>
    <col min="12305" max="12305" width="14.5" style="15" customWidth="1"/>
    <col min="12306" max="12306" width="13" style="15" bestFit="1" customWidth="1"/>
    <col min="12307" max="12307" width="16" style="15" customWidth="1"/>
    <col min="12308" max="12308" width="11" style="15" bestFit="1" customWidth="1"/>
    <col min="12309" max="12309" width="12.1640625" style="15" bestFit="1" customWidth="1"/>
    <col min="12310" max="12310" width="13.6640625" style="15" bestFit="1" customWidth="1"/>
    <col min="12311" max="12500" width="10.6640625" style="15"/>
    <col min="12501" max="12501" width="3.1640625" style="15" bestFit="1" customWidth="1"/>
    <col min="12502" max="12502" width="17" style="15" bestFit="1" customWidth="1"/>
    <col min="12503" max="12503" width="17.6640625" style="15" customWidth="1"/>
    <col min="12504" max="12504" width="9.83203125" style="15" customWidth="1"/>
    <col min="12505" max="12505" width="10.83203125" style="15" customWidth="1"/>
    <col min="12506" max="12506" width="32.5" style="15" bestFit="1" customWidth="1"/>
    <col min="12507" max="12516" width="16" style="15" customWidth="1"/>
    <col min="12517" max="12517" width="14.1640625" style="15" bestFit="1" customWidth="1"/>
    <col min="12518" max="12518" width="13.5" style="15" bestFit="1" customWidth="1"/>
    <col min="12519" max="12519" width="15.5" style="15" bestFit="1" customWidth="1"/>
    <col min="12520" max="12520" width="13.5" style="15" bestFit="1" customWidth="1"/>
    <col min="12521" max="12521" width="14.6640625" style="15" customWidth="1"/>
    <col min="12522" max="12531" width="16" style="15" customWidth="1"/>
    <col min="12532" max="12532" width="13.83203125" style="15" customWidth="1"/>
    <col min="12533" max="12533" width="13.5" style="15" customWidth="1"/>
    <col min="12534" max="12534" width="12.6640625" style="15" customWidth="1"/>
    <col min="12535" max="12535" width="15.6640625" style="15" bestFit="1" customWidth="1"/>
    <col min="12536" max="12536" width="14.1640625" style="15" customWidth="1"/>
    <col min="12537" max="12537" width="15.83203125" style="15" bestFit="1" customWidth="1"/>
    <col min="12538" max="12538" width="13.83203125" style="15" bestFit="1" customWidth="1"/>
    <col min="12539" max="12539" width="12.83203125" style="15" customWidth="1"/>
    <col min="12540" max="12540" width="16" style="15" customWidth="1"/>
    <col min="12541" max="12541" width="11.5" style="15" bestFit="1" customWidth="1"/>
    <col min="12542" max="12542" width="14.83203125" style="15" bestFit="1" customWidth="1"/>
    <col min="12543" max="12543" width="13.83203125" style="15" bestFit="1" customWidth="1"/>
    <col min="12544" max="12544" width="13.83203125" style="15" customWidth="1"/>
    <col min="12545" max="12545" width="13.83203125" style="15" bestFit="1" customWidth="1"/>
    <col min="12546" max="12546" width="16" style="15" customWidth="1"/>
    <col min="12547" max="12547" width="13" style="15" customWidth="1"/>
    <col min="12548" max="12548" width="13.5" style="15" bestFit="1" customWidth="1"/>
    <col min="12549" max="12549" width="10.6640625" style="15" bestFit="1" customWidth="1"/>
    <col min="12550" max="12550" width="12" style="15" bestFit="1" customWidth="1"/>
    <col min="12551" max="12551" width="14.6640625" style="15" bestFit="1" customWidth="1"/>
    <col min="12552" max="12552" width="15.33203125" style="15" customWidth="1"/>
    <col min="12553" max="12553" width="12.33203125" style="15" customWidth="1"/>
    <col min="12554" max="12554" width="8" style="15" bestFit="1" customWidth="1"/>
    <col min="12555" max="12556" width="13" style="15" bestFit="1" customWidth="1"/>
    <col min="12557" max="12557" width="8.83203125" style="15" bestFit="1" customWidth="1"/>
    <col min="12558" max="12558" width="16" style="15" customWidth="1"/>
    <col min="12559" max="12559" width="11.33203125" style="15" customWidth="1"/>
    <col min="12560" max="12560" width="13" style="15" bestFit="1" customWidth="1"/>
    <col min="12561" max="12561" width="14.5" style="15" customWidth="1"/>
    <col min="12562" max="12562" width="13" style="15" bestFit="1" customWidth="1"/>
    <col min="12563" max="12563" width="16" style="15" customWidth="1"/>
    <col min="12564" max="12564" width="11" style="15" bestFit="1" customWidth="1"/>
    <col min="12565" max="12565" width="12.1640625" style="15" bestFit="1" customWidth="1"/>
    <col min="12566" max="12566" width="13.6640625" style="15" bestFit="1" customWidth="1"/>
    <col min="12567" max="12756" width="10.6640625" style="15"/>
    <col min="12757" max="12757" width="3.1640625" style="15" bestFit="1" customWidth="1"/>
    <col min="12758" max="12758" width="17" style="15" bestFit="1" customWidth="1"/>
    <col min="12759" max="12759" width="17.6640625" style="15" customWidth="1"/>
    <col min="12760" max="12760" width="9.83203125" style="15" customWidth="1"/>
    <col min="12761" max="12761" width="10.83203125" style="15" customWidth="1"/>
    <col min="12762" max="12762" width="32.5" style="15" bestFit="1" customWidth="1"/>
    <col min="12763" max="12772" width="16" style="15" customWidth="1"/>
    <col min="12773" max="12773" width="14.1640625" style="15" bestFit="1" customWidth="1"/>
    <col min="12774" max="12774" width="13.5" style="15" bestFit="1" customWidth="1"/>
    <col min="12775" max="12775" width="15.5" style="15" bestFit="1" customWidth="1"/>
    <col min="12776" max="12776" width="13.5" style="15" bestFit="1" customWidth="1"/>
    <col min="12777" max="12777" width="14.6640625" style="15" customWidth="1"/>
    <col min="12778" max="12787" width="16" style="15" customWidth="1"/>
    <col min="12788" max="12788" width="13.83203125" style="15" customWidth="1"/>
    <col min="12789" max="12789" width="13.5" style="15" customWidth="1"/>
    <col min="12790" max="12790" width="12.6640625" style="15" customWidth="1"/>
    <col min="12791" max="12791" width="15.6640625" style="15" bestFit="1" customWidth="1"/>
    <col min="12792" max="12792" width="14.1640625" style="15" customWidth="1"/>
    <col min="12793" max="12793" width="15.83203125" style="15" bestFit="1" customWidth="1"/>
    <col min="12794" max="12794" width="13.83203125" style="15" bestFit="1" customWidth="1"/>
    <col min="12795" max="12795" width="12.83203125" style="15" customWidth="1"/>
    <col min="12796" max="12796" width="16" style="15" customWidth="1"/>
    <col min="12797" max="12797" width="11.5" style="15" bestFit="1" customWidth="1"/>
    <col min="12798" max="12798" width="14.83203125" style="15" bestFit="1" customWidth="1"/>
    <col min="12799" max="12799" width="13.83203125" style="15" bestFit="1" customWidth="1"/>
    <col min="12800" max="12800" width="13.83203125" style="15" customWidth="1"/>
    <col min="12801" max="12801" width="13.83203125" style="15" bestFit="1" customWidth="1"/>
    <col min="12802" max="12802" width="16" style="15" customWidth="1"/>
    <col min="12803" max="12803" width="13" style="15" customWidth="1"/>
    <col min="12804" max="12804" width="13.5" style="15" bestFit="1" customWidth="1"/>
    <col min="12805" max="12805" width="10.6640625" style="15" bestFit="1" customWidth="1"/>
    <col min="12806" max="12806" width="12" style="15" bestFit="1" customWidth="1"/>
    <col min="12807" max="12807" width="14.6640625" style="15" bestFit="1" customWidth="1"/>
    <col min="12808" max="12808" width="15.33203125" style="15" customWidth="1"/>
    <col min="12809" max="12809" width="12.33203125" style="15" customWidth="1"/>
    <col min="12810" max="12810" width="8" style="15" bestFit="1" customWidth="1"/>
    <col min="12811" max="12812" width="13" style="15" bestFit="1" customWidth="1"/>
    <col min="12813" max="12813" width="8.83203125" style="15" bestFit="1" customWidth="1"/>
    <col min="12814" max="12814" width="16" style="15" customWidth="1"/>
    <col min="12815" max="12815" width="11.33203125" style="15" customWidth="1"/>
    <col min="12816" max="12816" width="13" style="15" bestFit="1" customWidth="1"/>
    <col min="12817" max="12817" width="14.5" style="15" customWidth="1"/>
    <col min="12818" max="12818" width="13" style="15" bestFit="1" customWidth="1"/>
    <col min="12819" max="12819" width="16" style="15" customWidth="1"/>
    <col min="12820" max="12820" width="11" style="15" bestFit="1" customWidth="1"/>
    <col min="12821" max="12821" width="12.1640625" style="15" bestFit="1" customWidth="1"/>
    <col min="12822" max="12822" width="13.6640625" style="15" bestFit="1" customWidth="1"/>
    <col min="12823" max="13012" width="10.6640625" style="15"/>
    <col min="13013" max="13013" width="3.1640625" style="15" bestFit="1" customWidth="1"/>
    <col min="13014" max="13014" width="17" style="15" bestFit="1" customWidth="1"/>
    <col min="13015" max="13015" width="17.6640625" style="15" customWidth="1"/>
    <col min="13016" max="13016" width="9.83203125" style="15" customWidth="1"/>
    <col min="13017" max="13017" width="10.83203125" style="15" customWidth="1"/>
    <col min="13018" max="13018" width="32.5" style="15" bestFit="1" customWidth="1"/>
    <col min="13019" max="13028" width="16" style="15" customWidth="1"/>
    <col min="13029" max="13029" width="14.1640625" style="15" bestFit="1" customWidth="1"/>
    <col min="13030" max="13030" width="13.5" style="15" bestFit="1" customWidth="1"/>
    <col min="13031" max="13031" width="15.5" style="15" bestFit="1" customWidth="1"/>
    <col min="13032" max="13032" width="13.5" style="15" bestFit="1" customWidth="1"/>
    <col min="13033" max="13033" width="14.6640625" style="15" customWidth="1"/>
    <col min="13034" max="13043" width="16" style="15" customWidth="1"/>
    <col min="13044" max="13044" width="13.83203125" style="15" customWidth="1"/>
    <col min="13045" max="13045" width="13.5" style="15" customWidth="1"/>
    <col min="13046" max="13046" width="12.6640625" style="15" customWidth="1"/>
    <col min="13047" max="13047" width="15.6640625" style="15" bestFit="1" customWidth="1"/>
    <col min="13048" max="13048" width="14.1640625" style="15" customWidth="1"/>
    <col min="13049" max="13049" width="15.83203125" style="15" bestFit="1" customWidth="1"/>
    <col min="13050" max="13050" width="13.83203125" style="15" bestFit="1" customWidth="1"/>
    <col min="13051" max="13051" width="12.83203125" style="15" customWidth="1"/>
    <col min="13052" max="13052" width="16" style="15" customWidth="1"/>
    <col min="13053" max="13053" width="11.5" style="15" bestFit="1" customWidth="1"/>
    <col min="13054" max="13054" width="14.83203125" style="15" bestFit="1" customWidth="1"/>
    <col min="13055" max="13055" width="13.83203125" style="15" bestFit="1" customWidth="1"/>
    <col min="13056" max="13056" width="13.83203125" style="15" customWidth="1"/>
    <col min="13057" max="13057" width="13.83203125" style="15" bestFit="1" customWidth="1"/>
    <col min="13058" max="13058" width="16" style="15" customWidth="1"/>
    <col min="13059" max="13059" width="13" style="15" customWidth="1"/>
    <col min="13060" max="13060" width="13.5" style="15" bestFit="1" customWidth="1"/>
    <col min="13061" max="13061" width="10.6640625" style="15" bestFit="1" customWidth="1"/>
    <col min="13062" max="13062" width="12" style="15" bestFit="1" customWidth="1"/>
    <col min="13063" max="13063" width="14.6640625" style="15" bestFit="1" customWidth="1"/>
    <col min="13064" max="13064" width="15.33203125" style="15" customWidth="1"/>
    <col min="13065" max="13065" width="12.33203125" style="15" customWidth="1"/>
    <col min="13066" max="13066" width="8" style="15" bestFit="1" customWidth="1"/>
    <col min="13067" max="13068" width="13" style="15" bestFit="1" customWidth="1"/>
    <col min="13069" max="13069" width="8.83203125" style="15" bestFit="1" customWidth="1"/>
    <col min="13070" max="13070" width="16" style="15" customWidth="1"/>
    <col min="13071" max="13071" width="11.33203125" style="15" customWidth="1"/>
    <col min="13072" max="13072" width="13" style="15" bestFit="1" customWidth="1"/>
    <col min="13073" max="13073" width="14.5" style="15" customWidth="1"/>
    <col min="13074" max="13074" width="13" style="15" bestFit="1" customWidth="1"/>
    <col min="13075" max="13075" width="16" style="15" customWidth="1"/>
    <col min="13076" max="13076" width="11" style="15" bestFit="1" customWidth="1"/>
    <col min="13077" max="13077" width="12.1640625" style="15" bestFit="1" customWidth="1"/>
    <col min="13078" max="13078" width="13.6640625" style="15" bestFit="1" customWidth="1"/>
    <col min="13079" max="13268" width="10.6640625" style="15"/>
    <col min="13269" max="13269" width="3.1640625" style="15" bestFit="1" customWidth="1"/>
    <col min="13270" max="13270" width="17" style="15" bestFit="1" customWidth="1"/>
    <col min="13271" max="13271" width="17.6640625" style="15" customWidth="1"/>
    <col min="13272" max="13272" width="9.83203125" style="15" customWidth="1"/>
    <col min="13273" max="13273" width="10.83203125" style="15" customWidth="1"/>
    <col min="13274" max="13274" width="32.5" style="15" bestFit="1" customWidth="1"/>
    <col min="13275" max="13284" width="16" style="15" customWidth="1"/>
    <col min="13285" max="13285" width="14.1640625" style="15" bestFit="1" customWidth="1"/>
    <col min="13286" max="13286" width="13.5" style="15" bestFit="1" customWidth="1"/>
    <col min="13287" max="13287" width="15.5" style="15" bestFit="1" customWidth="1"/>
    <col min="13288" max="13288" width="13.5" style="15" bestFit="1" customWidth="1"/>
    <col min="13289" max="13289" width="14.6640625" style="15" customWidth="1"/>
    <col min="13290" max="13299" width="16" style="15" customWidth="1"/>
    <col min="13300" max="13300" width="13.83203125" style="15" customWidth="1"/>
    <col min="13301" max="13301" width="13.5" style="15" customWidth="1"/>
    <col min="13302" max="13302" width="12.6640625" style="15" customWidth="1"/>
    <col min="13303" max="13303" width="15.6640625" style="15" bestFit="1" customWidth="1"/>
    <col min="13304" max="13304" width="14.1640625" style="15" customWidth="1"/>
    <col min="13305" max="13305" width="15.83203125" style="15" bestFit="1" customWidth="1"/>
    <col min="13306" max="13306" width="13.83203125" style="15" bestFit="1" customWidth="1"/>
    <col min="13307" max="13307" width="12.83203125" style="15" customWidth="1"/>
    <col min="13308" max="13308" width="16" style="15" customWidth="1"/>
    <col min="13309" max="13309" width="11.5" style="15" bestFit="1" customWidth="1"/>
    <col min="13310" max="13310" width="14.83203125" style="15" bestFit="1" customWidth="1"/>
    <col min="13311" max="13311" width="13.83203125" style="15" bestFit="1" customWidth="1"/>
    <col min="13312" max="13312" width="13.83203125" style="15" customWidth="1"/>
    <col min="13313" max="13313" width="13.83203125" style="15" bestFit="1" customWidth="1"/>
    <col min="13314" max="13314" width="16" style="15" customWidth="1"/>
    <col min="13315" max="13315" width="13" style="15" customWidth="1"/>
    <col min="13316" max="13316" width="13.5" style="15" bestFit="1" customWidth="1"/>
    <col min="13317" max="13317" width="10.6640625" style="15" bestFit="1" customWidth="1"/>
    <col min="13318" max="13318" width="12" style="15" bestFit="1" customWidth="1"/>
    <col min="13319" max="13319" width="14.6640625" style="15" bestFit="1" customWidth="1"/>
    <col min="13320" max="13320" width="15.33203125" style="15" customWidth="1"/>
    <col min="13321" max="13321" width="12.33203125" style="15" customWidth="1"/>
    <col min="13322" max="13322" width="8" style="15" bestFit="1" customWidth="1"/>
    <col min="13323" max="13324" width="13" style="15" bestFit="1" customWidth="1"/>
    <col min="13325" max="13325" width="8.83203125" style="15" bestFit="1" customWidth="1"/>
    <col min="13326" max="13326" width="16" style="15" customWidth="1"/>
    <col min="13327" max="13327" width="11.33203125" style="15" customWidth="1"/>
    <col min="13328" max="13328" width="13" style="15" bestFit="1" customWidth="1"/>
    <col min="13329" max="13329" width="14.5" style="15" customWidth="1"/>
    <col min="13330" max="13330" width="13" style="15" bestFit="1" customWidth="1"/>
    <col min="13331" max="13331" width="16" style="15" customWidth="1"/>
    <col min="13332" max="13332" width="11" style="15" bestFit="1" customWidth="1"/>
    <col min="13333" max="13333" width="12.1640625" style="15" bestFit="1" customWidth="1"/>
    <col min="13334" max="13334" width="13.6640625" style="15" bestFit="1" customWidth="1"/>
    <col min="13335" max="13524" width="10.6640625" style="15"/>
    <col min="13525" max="13525" width="3.1640625" style="15" bestFit="1" customWidth="1"/>
    <col min="13526" max="13526" width="17" style="15" bestFit="1" customWidth="1"/>
    <col min="13527" max="13527" width="17.6640625" style="15" customWidth="1"/>
    <col min="13528" max="13528" width="9.83203125" style="15" customWidth="1"/>
    <col min="13529" max="13529" width="10.83203125" style="15" customWidth="1"/>
    <col min="13530" max="13530" width="32.5" style="15" bestFit="1" customWidth="1"/>
    <col min="13531" max="13540" width="16" style="15" customWidth="1"/>
    <col min="13541" max="13541" width="14.1640625" style="15" bestFit="1" customWidth="1"/>
    <col min="13542" max="13542" width="13.5" style="15" bestFit="1" customWidth="1"/>
    <col min="13543" max="13543" width="15.5" style="15" bestFit="1" customWidth="1"/>
    <col min="13544" max="13544" width="13.5" style="15" bestFit="1" customWidth="1"/>
    <col min="13545" max="13545" width="14.6640625" style="15" customWidth="1"/>
    <col min="13546" max="13555" width="16" style="15" customWidth="1"/>
    <col min="13556" max="13556" width="13.83203125" style="15" customWidth="1"/>
    <col min="13557" max="13557" width="13.5" style="15" customWidth="1"/>
    <col min="13558" max="13558" width="12.6640625" style="15" customWidth="1"/>
    <col min="13559" max="13559" width="15.6640625" style="15" bestFit="1" customWidth="1"/>
    <col min="13560" max="13560" width="14.1640625" style="15" customWidth="1"/>
    <col min="13561" max="13561" width="15.83203125" style="15" bestFit="1" customWidth="1"/>
    <col min="13562" max="13562" width="13.83203125" style="15" bestFit="1" customWidth="1"/>
    <col min="13563" max="13563" width="12.83203125" style="15" customWidth="1"/>
    <col min="13564" max="13564" width="16" style="15" customWidth="1"/>
    <col min="13565" max="13565" width="11.5" style="15" bestFit="1" customWidth="1"/>
    <col min="13566" max="13566" width="14.83203125" style="15" bestFit="1" customWidth="1"/>
    <col min="13567" max="13567" width="13.83203125" style="15" bestFit="1" customWidth="1"/>
    <col min="13568" max="13568" width="13.83203125" style="15" customWidth="1"/>
    <col min="13569" max="13569" width="13.83203125" style="15" bestFit="1" customWidth="1"/>
    <col min="13570" max="13570" width="16" style="15" customWidth="1"/>
    <col min="13571" max="13571" width="13" style="15" customWidth="1"/>
    <col min="13572" max="13572" width="13.5" style="15" bestFit="1" customWidth="1"/>
    <col min="13573" max="13573" width="10.6640625" style="15" bestFit="1" customWidth="1"/>
    <col min="13574" max="13574" width="12" style="15" bestFit="1" customWidth="1"/>
    <col min="13575" max="13575" width="14.6640625" style="15" bestFit="1" customWidth="1"/>
    <col min="13576" max="13576" width="15.33203125" style="15" customWidth="1"/>
    <col min="13577" max="13577" width="12.33203125" style="15" customWidth="1"/>
    <col min="13578" max="13578" width="8" style="15" bestFit="1" customWidth="1"/>
    <col min="13579" max="13580" width="13" style="15" bestFit="1" customWidth="1"/>
    <col min="13581" max="13581" width="8.83203125" style="15" bestFit="1" customWidth="1"/>
    <col min="13582" max="13582" width="16" style="15" customWidth="1"/>
    <col min="13583" max="13583" width="11.33203125" style="15" customWidth="1"/>
    <col min="13584" max="13584" width="13" style="15" bestFit="1" customWidth="1"/>
    <col min="13585" max="13585" width="14.5" style="15" customWidth="1"/>
    <col min="13586" max="13586" width="13" style="15" bestFit="1" customWidth="1"/>
    <col min="13587" max="13587" width="16" style="15" customWidth="1"/>
    <col min="13588" max="13588" width="11" style="15" bestFit="1" customWidth="1"/>
    <col min="13589" max="13589" width="12.1640625" style="15" bestFit="1" customWidth="1"/>
    <col min="13590" max="13590" width="13.6640625" style="15" bestFit="1" customWidth="1"/>
    <col min="13591" max="13780" width="10.6640625" style="15"/>
    <col min="13781" max="13781" width="3.1640625" style="15" bestFit="1" customWidth="1"/>
    <col min="13782" max="13782" width="17" style="15" bestFit="1" customWidth="1"/>
    <col min="13783" max="13783" width="17.6640625" style="15" customWidth="1"/>
    <col min="13784" max="13784" width="9.83203125" style="15" customWidth="1"/>
    <col min="13785" max="13785" width="10.83203125" style="15" customWidth="1"/>
    <col min="13786" max="13786" width="32.5" style="15" bestFit="1" customWidth="1"/>
    <col min="13787" max="13796" width="16" style="15" customWidth="1"/>
    <col min="13797" max="13797" width="14.1640625" style="15" bestFit="1" customWidth="1"/>
    <col min="13798" max="13798" width="13.5" style="15" bestFit="1" customWidth="1"/>
    <col min="13799" max="13799" width="15.5" style="15" bestFit="1" customWidth="1"/>
    <col min="13800" max="13800" width="13.5" style="15" bestFit="1" customWidth="1"/>
    <col min="13801" max="13801" width="14.6640625" style="15" customWidth="1"/>
    <col min="13802" max="13811" width="16" style="15" customWidth="1"/>
    <col min="13812" max="13812" width="13.83203125" style="15" customWidth="1"/>
    <col min="13813" max="13813" width="13.5" style="15" customWidth="1"/>
    <col min="13814" max="13814" width="12.6640625" style="15" customWidth="1"/>
    <col min="13815" max="13815" width="15.6640625" style="15" bestFit="1" customWidth="1"/>
    <col min="13816" max="13816" width="14.1640625" style="15" customWidth="1"/>
    <col min="13817" max="13817" width="15.83203125" style="15" bestFit="1" customWidth="1"/>
    <col min="13818" max="13818" width="13.83203125" style="15" bestFit="1" customWidth="1"/>
    <col min="13819" max="13819" width="12.83203125" style="15" customWidth="1"/>
    <col min="13820" max="13820" width="16" style="15" customWidth="1"/>
    <col min="13821" max="13821" width="11.5" style="15" bestFit="1" customWidth="1"/>
    <col min="13822" max="13822" width="14.83203125" style="15" bestFit="1" customWidth="1"/>
    <col min="13823" max="13823" width="13.83203125" style="15" bestFit="1" customWidth="1"/>
    <col min="13824" max="13824" width="13.83203125" style="15" customWidth="1"/>
    <col min="13825" max="13825" width="13.83203125" style="15" bestFit="1" customWidth="1"/>
    <col min="13826" max="13826" width="16" style="15" customWidth="1"/>
    <col min="13827" max="13827" width="13" style="15" customWidth="1"/>
    <col min="13828" max="13828" width="13.5" style="15" bestFit="1" customWidth="1"/>
    <col min="13829" max="13829" width="10.6640625" style="15" bestFit="1" customWidth="1"/>
    <col min="13830" max="13830" width="12" style="15" bestFit="1" customWidth="1"/>
    <col min="13831" max="13831" width="14.6640625" style="15" bestFit="1" customWidth="1"/>
    <col min="13832" max="13832" width="15.33203125" style="15" customWidth="1"/>
    <col min="13833" max="13833" width="12.33203125" style="15" customWidth="1"/>
    <col min="13834" max="13834" width="8" style="15" bestFit="1" customWidth="1"/>
    <col min="13835" max="13836" width="13" style="15" bestFit="1" customWidth="1"/>
    <col min="13837" max="13837" width="8.83203125" style="15" bestFit="1" customWidth="1"/>
    <col min="13838" max="13838" width="16" style="15" customWidth="1"/>
    <col min="13839" max="13839" width="11.33203125" style="15" customWidth="1"/>
    <col min="13840" max="13840" width="13" style="15" bestFit="1" customWidth="1"/>
    <col min="13841" max="13841" width="14.5" style="15" customWidth="1"/>
    <col min="13842" max="13842" width="13" style="15" bestFit="1" customWidth="1"/>
    <col min="13843" max="13843" width="16" style="15" customWidth="1"/>
    <col min="13844" max="13844" width="11" style="15" bestFit="1" customWidth="1"/>
    <col min="13845" max="13845" width="12.1640625" style="15" bestFit="1" customWidth="1"/>
    <col min="13846" max="13846" width="13.6640625" style="15" bestFit="1" customWidth="1"/>
    <col min="13847" max="14036" width="10.6640625" style="15"/>
    <col min="14037" max="14037" width="3.1640625" style="15" bestFit="1" customWidth="1"/>
    <col min="14038" max="14038" width="17" style="15" bestFit="1" customWidth="1"/>
    <col min="14039" max="14039" width="17.6640625" style="15" customWidth="1"/>
    <col min="14040" max="14040" width="9.83203125" style="15" customWidth="1"/>
    <col min="14041" max="14041" width="10.83203125" style="15" customWidth="1"/>
    <col min="14042" max="14042" width="32.5" style="15" bestFit="1" customWidth="1"/>
    <col min="14043" max="14052" width="16" style="15" customWidth="1"/>
    <col min="14053" max="14053" width="14.1640625" style="15" bestFit="1" customWidth="1"/>
    <col min="14054" max="14054" width="13.5" style="15" bestFit="1" customWidth="1"/>
    <col min="14055" max="14055" width="15.5" style="15" bestFit="1" customWidth="1"/>
    <col min="14056" max="14056" width="13.5" style="15" bestFit="1" customWidth="1"/>
    <col min="14057" max="14057" width="14.6640625" style="15" customWidth="1"/>
    <col min="14058" max="14067" width="16" style="15" customWidth="1"/>
    <col min="14068" max="14068" width="13.83203125" style="15" customWidth="1"/>
    <col min="14069" max="14069" width="13.5" style="15" customWidth="1"/>
    <col min="14070" max="14070" width="12.6640625" style="15" customWidth="1"/>
    <col min="14071" max="14071" width="15.6640625" style="15" bestFit="1" customWidth="1"/>
    <col min="14072" max="14072" width="14.1640625" style="15" customWidth="1"/>
    <col min="14073" max="14073" width="15.83203125" style="15" bestFit="1" customWidth="1"/>
    <col min="14074" max="14074" width="13.83203125" style="15" bestFit="1" customWidth="1"/>
    <col min="14075" max="14075" width="12.83203125" style="15" customWidth="1"/>
    <col min="14076" max="14076" width="16" style="15" customWidth="1"/>
    <col min="14077" max="14077" width="11.5" style="15" bestFit="1" customWidth="1"/>
    <col min="14078" max="14078" width="14.83203125" style="15" bestFit="1" customWidth="1"/>
    <col min="14079" max="14079" width="13.83203125" style="15" bestFit="1" customWidth="1"/>
    <col min="14080" max="14080" width="13.83203125" style="15" customWidth="1"/>
    <col min="14081" max="14081" width="13.83203125" style="15" bestFit="1" customWidth="1"/>
    <col min="14082" max="14082" width="16" style="15" customWidth="1"/>
    <col min="14083" max="14083" width="13" style="15" customWidth="1"/>
    <col min="14084" max="14084" width="13.5" style="15" bestFit="1" customWidth="1"/>
    <col min="14085" max="14085" width="10.6640625" style="15" bestFit="1" customWidth="1"/>
    <col min="14086" max="14086" width="12" style="15" bestFit="1" customWidth="1"/>
    <col min="14087" max="14087" width="14.6640625" style="15" bestFit="1" customWidth="1"/>
    <col min="14088" max="14088" width="15.33203125" style="15" customWidth="1"/>
    <col min="14089" max="14089" width="12.33203125" style="15" customWidth="1"/>
    <col min="14090" max="14090" width="8" style="15" bestFit="1" customWidth="1"/>
    <col min="14091" max="14092" width="13" style="15" bestFit="1" customWidth="1"/>
    <col min="14093" max="14093" width="8.83203125" style="15" bestFit="1" customWidth="1"/>
    <col min="14094" max="14094" width="16" style="15" customWidth="1"/>
    <col min="14095" max="14095" width="11.33203125" style="15" customWidth="1"/>
    <col min="14096" max="14096" width="13" style="15" bestFit="1" customWidth="1"/>
    <col min="14097" max="14097" width="14.5" style="15" customWidth="1"/>
    <col min="14098" max="14098" width="13" style="15" bestFit="1" customWidth="1"/>
    <col min="14099" max="14099" width="16" style="15" customWidth="1"/>
    <col min="14100" max="14100" width="11" style="15" bestFit="1" customWidth="1"/>
    <col min="14101" max="14101" width="12.1640625" style="15" bestFit="1" customWidth="1"/>
    <col min="14102" max="14102" width="13.6640625" style="15" bestFit="1" customWidth="1"/>
    <col min="14103" max="14292" width="10.6640625" style="15"/>
    <col min="14293" max="14293" width="3.1640625" style="15" bestFit="1" customWidth="1"/>
    <col min="14294" max="14294" width="17" style="15" bestFit="1" customWidth="1"/>
    <col min="14295" max="14295" width="17.6640625" style="15" customWidth="1"/>
    <col min="14296" max="14296" width="9.83203125" style="15" customWidth="1"/>
    <col min="14297" max="14297" width="10.83203125" style="15" customWidth="1"/>
    <col min="14298" max="14298" width="32.5" style="15" bestFit="1" customWidth="1"/>
    <col min="14299" max="14308" width="16" style="15" customWidth="1"/>
    <col min="14309" max="14309" width="14.1640625" style="15" bestFit="1" customWidth="1"/>
    <col min="14310" max="14310" width="13.5" style="15" bestFit="1" customWidth="1"/>
    <col min="14311" max="14311" width="15.5" style="15" bestFit="1" customWidth="1"/>
    <col min="14312" max="14312" width="13.5" style="15" bestFit="1" customWidth="1"/>
    <col min="14313" max="14313" width="14.6640625" style="15" customWidth="1"/>
    <col min="14314" max="14323" width="16" style="15" customWidth="1"/>
    <col min="14324" max="14324" width="13.83203125" style="15" customWidth="1"/>
    <col min="14325" max="14325" width="13.5" style="15" customWidth="1"/>
    <col min="14326" max="14326" width="12.6640625" style="15" customWidth="1"/>
    <col min="14327" max="14327" width="15.6640625" style="15" bestFit="1" customWidth="1"/>
    <col min="14328" max="14328" width="14.1640625" style="15" customWidth="1"/>
    <col min="14329" max="14329" width="15.83203125" style="15" bestFit="1" customWidth="1"/>
    <col min="14330" max="14330" width="13.83203125" style="15" bestFit="1" customWidth="1"/>
    <col min="14331" max="14331" width="12.83203125" style="15" customWidth="1"/>
    <col min="14332" max="14332" width="16" style="15" customWidth="1"/>
    <col min="14333" max="14333" width="11.5" style="15" bestFit="1" customWidth="1"/>
    <col min="14334" max="14334" width="14.83203125" style="15" bestFit="1" customWidth="1"/>
    <col min="14335" max="14335" width="13.83203125" style="15" bestFit="1" customWidth="1"/>
    <col min="14336" max="14336" width="13.83203125" style="15" customWidth="1"/>
    <col min="14337" max="14337" width="13.83203125" style="15" bestFit="1" customWidth="1"/>
    <col min="14338" max="14338" width="16" style="15" customWidth="1"/>
    <col min="14339" max="14339" width="13" style="15" customWidth="1"/>
    <col min="14340" max="14340" width="13.5" style="15" bestFit="1" customWidth="1"/>
    <col min="14341" max="14341" width="10.6640625" style="15" bestFit="1" customWidth="1"/>
    <col min="14342" max="14342" width="12" style="15" bestFit="1" customWidth="1"/>
    <col min="14343" max="14343" width="14.6640625" style="15" bestFit="1" customWidth="1"/>
    <col min="14344" max="14344" width="15.33203125" style="15" customWidth="1"/>
    <col min="14345" max="14345" width="12.33203125" style="15" customWidth="1"/>
    <col min="14346" max="14346" width="8" style="15" bestFit="1" customWidth="1"/>
    <col min="14347" max="14348" width="13" style="15" bestFit="1" customWidth="1"/>
    <col min="14349" max="14349" width="8.83203125" style="15" bestFit="1" customWidth="1"/>
    <col min="14350" max="14350" width="16" style="15" customWidth="1"/>
    <col min="14351" max="14351" width="11.33203125" style="15" customWidth="1"/>
    <col min="14352" max="14352" width="13" style="15" bestFit="1" customWidth="1"/>
    <col min="14353" max="14353" width="14.5" style="15" customWidth="1"/>
    <col min="14354" max="14354" width="13" style="15" bestFit="1" customWidth="1"/>
    <col min="14355" max="14355" width="16" style="15" customWidth="1"/>
    <col min="14356" max="14356" width="11" style="15" bestFit="1" customWidth="1"/>
    <col min="14357" max="14357" width="12.1640625" style="15" bestFit="1" customWidth="1"/>
    <col min="14358" max="14358" width="13.6640625" style="15" bestFit="1" customWidth="1"/>
    <col min="14359" max="14548" width="10.6640625" style="15"/>
    <col min="14549" max="14549" width="3.1640625" style="15" bestFit="1" customWidth="1"/>
    <col min="14550" max="14550" width="17" style="15" bestFit="1" customWidth="1"/>
    <col min="14551" max="14551" width="17.6640625" style="15" customWidth="1"/>
    <col min="14552" max="14552" width="9.83203125" style="15" customWidth="1"/>
    <col min="14553" max="14553" width="10.83203125" style="15" customWidth="1"/>
    <col min="14554" max="14554" width="32.5" style="15" bestFit="1" customWidth="1"/>
    <col min="14555" max="14564" width="16" style="15" customWidth="1"/>
    <col min="14565" max="14565" width="14.1640625" style="15" bestFit="1" customWidth="1"/>
    <col min="14566" max="14566" width="13.5" style="15" bestFit="1" customWidth="1"/>
    <col min="14567" max="14567" width="15.5" style="15" bestFit="1" customWidth="1"/>
    <col min="14568" max="14568" width="13.5" style="15" bestFit="1" customWidth="1"/>
    <col min="14569" max="14569" width="14.6640625" style="15" customWidth="1"/>
    <col min="14570" max="14579" width="16" style="15" customWidth="1"/>
    <col min="14580" max="14580" width="13.83203125" style="15" customWidth="1"/>
    <col min="14581" max="14581" width="13.5" style="15" customWidth="1"/>
    <col min="14582" max="14582" width="12.6640625" style="15" customWidth="1"/>
    <col min="14583" max="14583" width="15.6640625" style="15" bestFit="1" customWidth="1"/>
    <col min="14584" max="14584" width="14.1640625" style="15" customWidth="1"/>
    <col min="14585" max="14585" width="15.83203125" style="15" bestFit="1" customWidth="1"/>
    <col min="14586" max="14586" width="13.83203125" style="15" bestFit="1" customWidth="1"/>
    <col min="14587" max="14587" width="12.83203125" style="15" customWidth="1"/>
    <col min="14588" max="14588" width="16" style="15" customWidth="1"/>
    <col min="14589" max="14589" width="11.5" style="15" bestFit="1" customWidth="1"/>
    <col min="14590" max="14590" width="14.83203125" style="15" bestFit="1" customWidth="1"/>
    <col min="14591" max="14591" width="13.83203125" style="15" bestFit="1" customWidth="1"/>
    <col min="14592" max="14592" width="13.83203125" style="15" customWidth="1"/>
    <col min="14593" max="14593" width="13.83203125" style="15" bestFit="1" customWidth="1"/>
    <col min="14594" max="14594" width="16" style="15" customWidth="1"/>
    <col min="14595" max="14595" width="13" style="15" customWidth="1"/>
    <col min="14596" max="14596" width="13.5" style="15" bestFit="1" customWidth="1"/>
    <col min="14597" max="14597" width="10.6640625" style="15" bestFit="1" customWidth="1"/>
    <col min="14598" max="14598" width="12" style="15" bestFit="1" customWidth="1"/>
    <col min="14599" max="14599" width="14.6640625" style="15" bestFit="1" customWidth="1"/>
    <col min="14600" max="14600" width="15.33203125" style="15" customWidth="1"/>
    <col min="14601" max="14601" width="12.33203125" style="15" customWidth="1"/>
    <col min="14602" max="14602" width="8" style="15" bestFit="1" customWidth="1"/>
    <col min="14603" max="14604" width="13" style="15" bestFit="1" customWidth="1"/>
    <col min="14605" max="14605" width="8.83203125" style="15" bestFit="1" customWidth="1"/>
    <col min="14606" max="14606" width="16" style="15" customWidth="1"/>
    <col min="14607" max="14607" width="11.33203125" style="15" customWidth="1"/>
    <col min="14608" max="14608" width="13" style="15" bestFit="1" customWidth="1"/>
    <col min="14609" max="14609" width="14.5" style="15" customWidth="1"/>
    <col min="14610" max="14610" width="13" style="15" bestFit="1" customWidth="1"/>
    <col min="14611" max="14611" width="16" style="15" customWidth="1"/>
    <col min="14612" max="14612" width="11" style="15" bestFit="1" customWidth="1"/>
    <col min="14613" max="14613" width="12.1640625" style="15" bestFit="1" customWidth="1"/>
    <col min="14614" max="14614" width="13.6640625" style="15" bestFit="1" customWidth="1"/>
    <col min="14615" max="14804" width="10.6640625" style="15"/>
    <col min="14805" max="14805" width="3.1640625" style="15" bestFit="1" customWidth="1"/>
    <col min="14806" max="14806" width="17" style="15" bestFit="1" customWidth="1"/>
    <col min="14807" max="14807" width="17.6640625" style="15" customWidth="1"/>
    <col min="14808" max="14808" width="9.83203125" style="15" customWidth="1"/>
    <col min="14809" max="14809" width="10.83203125" style="15" customWidth="1"/>
    <col min="14810" max="14810" width="32.5" style="15" bestFit="1" customWidth="1"/>
    <col min="14811" max="14820" width="16" style="15" customWidth="1"/>
    <col min="14821" max="14821" width="14.1640625" style="15" bestFit="1" customWidth="1"/>
    <col min="14822" max="14822" width="13.5" style="15" bestFit="1" customWidth="1"/>
    <col min="14823" max="14823" width="15.5" style="15" bestFit="1" customWidth="1"/>
    <col min="14824" max="14824" width="13.5" style="15" bestFit="1" customWidth="1"/>
    <col min="14825" max="14825" width="14.6640625" style="15" customWidth="1"/>
    <col min="14826" max="14835" width="16" style="15" customWidth="1"/>
    <col min="14836" max="14836" width="13.83203125" style="15" customWidth="1"/>
    <col min="14837" max="14837" width="13.5" style="15" customWidth="1"/>
    <col min="14838" max="14838" width="12.6640625" style="15" customWidth="1"/>
    <col min="14839" max="14839" width="15.6640625" style="15" bestFit="1" customWidth="1"/>
    <col min="14840" max="14840" width="14.1640625" style="15" customWidth="1"/>
    <col min="14841" max="14841" width="15.83203125" style="15" bestFit="1" customWidth="1"/>
    <col min="14842" max="14842" width="13.83203125" style="15" bestFit="1" customWidth="1"/>
    <col min="14843" max="14843" width="12.83203125" style="15" customWidth="1"/>
    <col min="14844" max="14844" width="16" style="15" customWidth="1"/>
    <col min="14845" max="14845" width="11.5" style="15" bestFit="1" customWidth="1"/>
    <col min="14846" max="14846" width="14.83203125" style="15" bestFit="1" customWidth="1"/>
    <col min="14847" max="14847" width="13.83203125" style="15" bestFit="1" customWidth="1"/>
    <col min="14848" max="14848" width="13.83203125" style="15" customWidth="1"/>
    <col min="14849" max="14849" width="13.83203125" style="15" bestFit="1" customWidth="1"/>
    <col min="14850" max="14850" width="16" style="15" customWidth="1"/>
    <col min="14851" max="14851" width="13" style="15" customWidth="1"/>
    <col min="14852" max="14852" width="13.5" style="15" bestFit="1" customWidth="1"/>
    <col min="14853" max="14853" width="10.6640625" style="15" bestFit="1" customWidth="1"/>
    <col min="14854" max="14854" width="12" style="15" bestFit="1" customWidth="1"/>
    <col min="14855" max="14855" width="14.6640625" style="15" bestFit="1" customWidth="1"/>
    <col min="14856" max="14856" width="15.33203125" style="15" customWidth="1"/>
    <col min="14857" max="14857" width="12.33203125" style="15" customWidth="1"/>
    <col min="14858" max="14858" width="8" style="15" bestFit="1" customWidth="1"/>
    <col min="14859" max="14860" width="13" style="15" bestFit="1" customWidth="1"/>
    <col min="14861" max="14861" width="8.83203125" style="15" bestFit="1" customWidth="1"/>
    <col min="14862" max="14862" width="16" style="15" customWidth="1"/>
    <col min="14863" max="14863" width="11.33203125" style="15" customWidth="1"/>
    <col min="14864" max="14864" width="13" style="15" bestFit="1" customWidth="1"/>
    <col min="14865" max="14865" width="14.5" style="15" customWidth="1"/>
    <col min="14866" max="14866" width="13" style="15" bestFit="1" customWidth="1"/>
    <col min="14867" max="14867" width="16" style="15" customWidth="1"/>
    <col min="14868" max="14868" width="11" style="15" bestFit="1" customWidth="1"/>
    <col min="14869" max="14869" width="12.1640625" style="15" bestFit="1" customWidth="1"/>
    <col min="14870" max="14870" width="13.6640625" style="15" bestFit="1" customWidth="1"/>
    <col min="14871" max="15060" width="10.6640625" style="15"/>
    <col min="15061" max="15061" width="3.1640625" style="15" bestFit="1" customWidth="1"/>
    <col min="15062" max="15062" width="17" style="15" bestFit="1" customWidth="1"/>
    <col min="15063" max="15063" width="17.6640625" style="15" customWidth="1"/>
    <col min="15064" max="15064" width="9.83203125" style="15" customWidth="1"/>
    <col min="15065" max="15065" width="10.83203125" style="15" customWidth="1"/>
    <col min="15066" max="15066" width="32.5" style="15" bestFit="1" customWidth="1"/>
    <col min="15067" max="15076" width="16" style="15" customWidth="1"/>
    <col min="15077" max="15077" width="14.1640625" style="15" bestFit="1" customWidth="1"/>
    <col min="15078" max="15078" width="13.5" style="15" bestFit="1" customWidth="1"/>
    <col min="15079" max="15079" width="15.5" style="15" bestFit="1" customWidth="1"/>
    <col min="15080" max="15080" width="13.5" style="15" bestFit="1" customWidth="1"/>
    <col min="15081" max="15081" width="14.6640625" style="15" customWidth="1"/>
    <col min="15082" max="15091" width="16" style="15" customWidth="1"/>
    <col min="15092" max="15092" width="13.83203125" style="15" customWidth="1"/>
    <col min="15093" max="15093" width="13.5" style="15" customWidth="1"/>
    <col min="15094" max="15094" width="12.6640625" style="15" customWidth="1"/>
    <col min="15095" max="15095" width="15.6640625" style="15" bestFit="1" customWidth="1"/>
    <col min="15096" max="15096" width="14.1640625" style="15" customWidth="1"/>
    <col min="15097" max="15097" width="15.83203125" style="15" bestFit="1" customWidth="1"/>
    <col min="15098" max="15098" width="13.83203125" style="15" bestFit="1" customWidth="1"/>
    <col min="15099" max="15099" width="12.83203125" style="15" customWidth="1"/>
    <col min="15100" max="15100" width="16" style="15" customWidth="1"/>
    <col min="15101" max="15101" width="11.5" style="15" bestFit="1" customWidth="1"/>
    <col min="15102" max="15102" width="14.83203125" style="15" bestFit="1" customWidth="1"/>
    <col min="15103" max="15103" width="13.83203125" style="15" bestFit="1" customWidth="1"/>
    <col min="15104" max="15104" width="13.83203125" style="15" customWidth="1"/>
    <col min="15105" max="15105" width="13.83203125" style="15" bestFit="1" customWidth="1"/>
    <col min="15106" max="15106" width="16" style="15" customWidth="1"/>
    <col min="15107" max="15107" width="13" style="15" customWidth="1"/>
    <col min="15108" max="15108" width="13.5" style="15" bestFit="1" customWidth="1"/>
    <col min="15109" max="15109" width="10.6640625" style="15" bestFit="1" customWidth="1"/>
    <col min="15110" max="15110" width="12" style="15" bestFit="1" customWidth="1"/>
    <col min="15111" max="15111" width="14.6640625" style="15" bestFit="1" customWidth="1"/>
    <col min="15112" max="15112" width="15.33203125" style="15" customWidth="1"/>
    <col min="15113" max="15113" width="12.33203125" style="15" customWidth="1"/>
    <col min="15114" max="15114" width="8" style="15" bestFit="1" customWidth="1"/>
    <col min="15115" max="15116" width="13" style="15" bestFit="1" customWidth="1"/>
    <col min="15117" max="15117" width="8.83203125" style="15" bestFit="1" customWidth="1"/>
    <col min="15118" max="15118" width="16" style="15" customWidth="1"/>
    <col min="15119" max="15119" width="11.33203125" style="15" customWidth="1"/>
    <col min="15120" max="15120" width="13" style="15" bestFit="1" customWidth="1"/>
    <col min="15121" max="15121" width="14.5" style="15" customWidth="1"/>
    <col min="15122" max="15122" width="13" style="15" bestFit="1" customWidth="1"/>
    <col min="15123" max="15123" width="16" style="15" customWidth="1"/>
    <col min="15124" max="15124" width="11" style="15" bestFit="1" customWidth="1"/>
    <col min="15125" max="15125" width="12.1640625" style="15" bestFit="1" customWidth="1"/>
    <col min="15126" max="15126" width="13.6640625" style="15" bestFit="1" customWidth="1"/>
    <col min="15127" max="15316" width="10.6640625" style="15"/>
    <col min="15317" max="15317" width="3.1640625" style="15" bestFit="1" customWidth="1"/>
    <col min="15318" max="15318" width="17" style="15" bestFit="1" customWidth="1"/>
    <col min="15319" max="15319" width="17.6640625" style="15" customWidth="1"/>
    <col min="15320" max="15320" width="9.83203125" style="15" customWidth="1"/>
    <col min="15321" max="15321" width="10.83203125" style="15" customWidth="1"/>
    <col min="15322" max="15322" width="32.5" style="15" bestFit="1" customWidth="1"/>
    <col min="15323" max="15332" width="16" style="15" customWidth="1"/>
    <col min="15333" max="15333" width="14.1640625" style="15" bestFit="1" customWidth="1"/>
    <col min="15334" max="15334" width="13.5" style="15" bestFit="1" customWidth="1"/>
    <col min="15335" max="15335" width="15.5" style="15" bestFit="1" customWidth="1"/>
    <col min="15336" max="15336" width="13.5" style="15" bestFit="1" customWidth="1"/>
    <col min="15337" max="15337" width="14.6640625" style="15" customWidth="1"/>
    <col min="15338" max="15347" width="16" style="15" customWidth="1"/>
    <col min="15348" max="15348" width="13.83203125" style="15" customWidth="1"/>
    <col min="15349" max="15349" width="13.5" style="15" customWidth="1"/>
    <col min="15350" max="15350" width="12.6640625" style="15" customWidth="1"/>
    <col min="15351" max="15351" width="15.6640625" style="15" bestFit="1" customWidth="1"/>
    <col min="15352" max="15352" width="14.1640625" style="15" customWidth="1"/>
    <col min="15353" max="15353" width="15.83203125" style="15" bestFit="1" customWidth="1"/>
    <col min="15354" max="15354" width="13.83203125" style="15" bestFit="1" customWidth="1"/>
    <col min="15355" max="15355" width="12.83203125" style="15" customWidth="1"/>
    <col min="15356" max="15356" width="16" style="15" customWidth="1"/>
    <col min="15357" max="15357" width="11.5" style="15" bestFit="1" customWidth="1"/>
    <col min="15358" max="15358" width="14.83203125" style="15" bestFit="1" customWidth="1"/>
    <col min="15359" max="15359" width="13.83203125" style="15" bestFit="1" customWidth="1"/>
    <col min="15360" max="15360" width="13.83203125" style="15" customWidth="1"/>
    <col min="15361" max="15361" width="13.83203125" style="15" bestFit="1" customWidth="1"/>
    <col min="15362" max="15362" width="16" style="15" customWidth="1"/>
    <col min="15363" max="15363" width="13" style="15" customWidth="1"/>
    <col min="15364" max="15364" width="13.5" style="15" bestFit="1" customWidth="1"/>
    <col min="15365" max="15365" width="10.6640625" style="15" bestFit="1" customWidth="1"/>
    <col min="15366" max="15366" width="12" style="15" bestFit="1" customWidth="1"/>
    <col min="15367" max="15367" width="14.6640625" style="15" bestFit="1" customWidth="1"/>
    <col min="15368" max="15368" width="15.33203125" style="15" customWidth="1"/>
    <col min="15369" max="15369" width="12.33203125" style="15" customWidth="1"/>
    <col min="15370" max="15370" width="8" style="15" bestFit="1" customWidth="1"/>
    <col min="15371" max="15372" width="13" style="15" bestFit="1" customWidth="1"/>
    <col min="15373" max="15373" width="8.83203125" style="15" bestFit="1" customWidth="1"/>
    <col min="15374" max="15374" width="16" style="15" customWidth="1"/>
    <col min="15375" max="15375" width="11.33203125" style="15" customWidth="1"/>
    <col min="15376" max="15376" width="13" style="15" bestFit="1" customWidth="1"/>
    <col min="15377" max="15377" width="14.5" style="15" customWidth="1"/>
    <col min="15378" max="15378" width="13" style="15" bestFit="1" customWidth="1"/>
    <col min="15379" max="15379" width="16" style="15" customWidth="1"/>
    <col min="15380" max="15380" width="11" style="15" bestFit="1" customWidth="1"/>
    <col min="15381" max="15381" width="12.1640625" style="15" bestFit="1" customWidth="1"/>
    <col min="15382" max="15382" width="13.6640625" style="15" bestFit="1" customWidth="1"/>
    <col min="15383" max="15572" width="10.6640625" style="15"/>
    <col min="15573" max="15573" width="3.1640625" style="15" bestFit="1" customWidth="1"/>
    <col min="15574" max="15574" width="17" style="15" bestFit="1" customWidth="1"/>
    <col min="15575" max="15575" width="17.6640625" style="15" customWidth="1"/>
    <col min="15576" max="15576" width="9.83203125" style="15" customWidth="1"/>
    <col min="15577" max="15577" width="10.83203125" style="15" customWidth="1"/>
    <col min="15578" max="15578" width="32.5" style="15" bestFit="1" customWidth="1"/>
    <col min="15579" max="15588" width="16" style="15" customWidth="1"/>
    <col min="15589" max="15589" width="14.1640625" style="15" bestFit="1" customWidth="1"/>
    <col min="15590" max="15590" width="13.5" style="15" bestFit="1" customWidth="1"/>
    <col min="15591" max="15591" width="15.5" style="15" bestFit="1" customWidth="1"/>
    <col min="15592" max="15592" width="13.5" style="15" bestFit="1" customWidth="1"/>
    <col min="15593" max="15593" width="14.6640625" style="15" customWidth="1"/>
    <col min="15594" max="15603" width="16" style="15" customWidth="1"/>
    <col min="15604" max="15604" width="13.83203125" style="15" customWidth="1"/>
    <col min="15605" max="15605" width="13.5" style="15" customWidth="1"/>
    <col min="15606" max="15606" width="12.6640625" style="15" customWidth="1"/>
    <col min="15607" max="15607" width="15.6640625" style="15" bestFit="1" customWidth="1"/>
    <col min="15608" max="15608" width="14.1640625" style="15" customWidth="1"/>
    <col min="15609" max="15609" width="15.83203125" style="15" bestFit="1" customWidth="1"/>
    <col min="15610" max="15610" width="13.83203125" style="15" bestFit="1" customWidth="1"/>
    <col min="15611" max="15611" width="12.83203125" style="15" customWidth="1"/>
    <col min="15612" max="15612" width="16" style="15" customWidth="1"/>
    <col min="15613" max="15613" width="11.5" style="15" bestFit="1" customWidth="1"/>
    <col min="15614" max="15614" width="14.83203125" style="15" bestFit="1" customWidth="1"/>
    <col min="15615" max="15615" width="13.83203125" style="15" bestFit="1" customWidth="1"/>
    <col min="15616" max="15616" width="13.83203125" style="15" customWidth="1"/>
    <col min="15617" max="15617" width="13.83203125" style="15" bestFit="1" customWidth="1"/>
    <col min="15618" max="15618" width="16" style="15" customWidth="1"/>
    <col min="15619" max="15619" width="13" style="15" customWidth="1"/>
    <col min="15620" max="15620" width="13.5" style="15" bestFit="1" customWidth="1"/>
    <col min="15621" max="15621" width="10.6640625" style="15" bestFit="1" customWidth="1"/>
    <col min="15622" max="15622" width="12" style="15" bestFit="1" customWidth="1"/>
    <col min="15623" max="15623" width="14.6640625" style="15" bestFit="1" customWidth="1"/>
    <col min="15624" max="15624" width="15.33203125" style="15" customWidth="1"/>
    <col min="15625" max="15625" width="12.33203125" style="15" customWidth="1"/>
    <col min="15626" max="15626" width="8" style="15" bestFit="1" customWidth="1"/>
    <col min="15627" max="15628" width="13" style="15" bestFit="1" customWidth="1"/>
    <col min="15629" max="15629" width="8.83203125" style="15" bestFit="1" customWidth="1"/>
    <col min="15630" max="15630" width="16" style="15" customWidth="1"/>
    <col min="15631" max="15631" width="11.33203125" style="15" customWidth="1"/>
    <col min="15632" max="15632" width="13" style="15" bestFit="1" customWidth="1"/>
    <col min="15633" max="15633" width="14.5" style="15" customWidth="1"/>
    <col min="15634" max="15634" width="13" style="15" bestFit="1" customWidth="1"/>
    <col min="15635" max="15635" width="16" style="15" customWidth="1"/>
    <col min="15636" max="15636" width="11" style="15" bestFit="1" customWidth="1"/>
    <col min="15637" max="15637" width="12.1640625" style="15" bestFit="1" customWidth="1"/>
    <col min="15638" max="15638" width="13.6640625" style="15" bestFit="1" customWidth="1"/>
    <col min="15639" max="15828" width="10.6640625" style="15"/>
    <col min="15829" max="15829" width="3.1640625" style="15" bestFit="1" customWidth="1"/>
    <col min="15830" max="15830" width="17" style="15" bestFit="1" customWidth="1"/>
    <col min="15831" max="15831" width="17.6640625" style="15" customWidth="1"/>
    <col min="15832" max="15832" width="9.83203125" style="15" customWidth="1"/>
    <col min="15833" max="15833" width="10.83203125" style="15" customWidth="1"/>
    <col min="15834" max="15834" width="32.5" style="15" bestFit="1" customWidth="1"/>
    <col min="15835" max="15844" width="16" style="15" customWidth="1"/>
    <col min="15845" max="15845" width="14.1640625" style="15" bestFit="1" customWidth="1"/>
    <col min="15846" max="15846" width="13.5" style="15" bestFit="1" customWidth="1"/>
    <col min="15847" max="15847" width="15.5" style="15" bestFit="1" customWidth="1"/>
    <col min="15848" max="15848" width="13.5" style="15" bestFit="1" customWidth="1"/>
    <col min="15849" max="15849" width="14.6640625" style="15" customWidth="1"/>
    <col min="15850" max="15859" width="16" style="15" customWidth="1"/>
    <col min="15860" max="15860" width="13.83203125" style="15" customWidth="1"/>
    <col min="15861" max="15861" width="13.5" style="15" customWidth="1"/>
    <col min="15862" max="15862" width="12.6640625" style="15" customWidth="1"/>
    <col min="15863" max="15863" width="15.6640625" style="15" bestFit="1" customWidth="1"/>
    <col min="15864" max="15864" width="14.1640625" style="15" customWidth="1"/>
    <col min="15865" max="15865" width="15.83203125" style="15" bestFit="1" customWidth="1"/>
    <col min="15866" max="15866" width="13.83203125" style="15" bestFit="1" customWidth="1"/>
    <col min="15867" max="15867" width="12.83203125" style="15" customWidth="1"/>
    <col min="15868" max="15868" width="16" style="15" customWidth="1"/>
    <col min="15869" max="15869" width="11.5" style="15" bestFit="1" customWidth="1"/>
    <col min="15870" max="15870" width="14.83203125" style="15" bestFit="1" customWidth="1"/>
    <col min="15871" max="15871" width="13.83203125" style="15" bestFit="1" customWidth="1"/>
    <col min="15872" max="15872" width="13.83203125" style="15" customWidth="1"/>
    <col min="15873" max="15873" width="13.83203125" style="15" bestFit="1" customWidth="1"/>
    <col min="15874" max="15874" width="16" style="15" customWidth="1"/>
    <col min="15875" max="15875" width="13" style="15" customWidth="1"/>
    <col min="15876" max="15876" width="13.5" style="15" bestFit="1" customWidth="1"/>
    <col min="15877" max="15877" width="10.6640625" style="15" bestFit="1" customWidth="1"/>
    <col min="15878" max="15878" width="12" style="15" bestFit="1" customWidth="1"/>
    <col min="15879" max="15879" width="14.6640625" style="15" bestFit="1" customWidth="1"/>
    <col min="15880" max="15880" width="15.33203125" style="15" customWidth="1"/>
    <col min="15881" max="15881" width="12.33203125" style="15" customWidth="1"/>
    <col min="15882" max="15882" width="8" style="15" bestFit="1" customWidth="1"/>
    <col min="15883" max="15884" width="13" style="15" bestFit="1" customWidth="1"/>
    <col min="15885" max="15885" width="8.83203125" style="15" bestFit="1" customWidth="1"/>
    <col min="15886" max="15886" width="16" style="15" customWidth="1"/>
    <col min="15887" max="15887" width="11.33203125" style="15" customWidth="1"/>
    <col min="15888" max="15888" width="13" style="15" bestFit="1" customWidth="1"/>
    <col min="15889" max="15889" width="14.5" style="15" customWidth="1"/>
    <col min="15890" max="15890" width="13" style="15" bestFit="1" customWidth="1"/>
    <col min="15891" max="15891" width="16" style="15" customWidth="1"/>
    <col min="15892" max="15892" width="11" style="15" bestFit="1" customWidth="1"/>
    <col min="15893" max="15893" width="12.1640625" style="15" bestFit="1" customWidth="1"/>
    <col min="15894" max="15894" width="13.6640625" style="15" bestFit="1" customWidth="1"/>
    <col min="15895" max="16084" width="10.6640625" style="15"/>
    <col min="16085" max="16085" width="3.1640625" style="15" bestFit="1" customWidth="1"/>
    <col min="16086" max="16086" width="17" style="15" bestFit="1" customWidth="1"/>
    <col min="16087" max="16087" width="17.6640625" style="15" customWidth="1"/>
    <col min="16088" max="16088" width="9.83203125" style="15" customWidth="1"/>
    <col min="16089" max="16089" width="10.83203125" style="15" customWidth="1"/>
    <col min="16090" max="16090" width="32.5" style="15" bestFit="1" customWidth="1"/>
    <col min="16091" max="16100" width="16" style="15" customWidth="1"/>
    <col min="16101" max="16101" width="14.1640625" style="15" bestFit="1" customWidth="1"/>
    <col min="16102" max="16102" width="13.5" style="15" bestFit="1" customWidth="1"/>
    <col min="16103" max="16103" width="15.5" style="15" bestFit="1" customWidth="1"/>
    <col min="16104" max="16104" width="13.5" style="15" bestFit="1" customWidth="1"/>
    <col min="16105" max="16105" width="14.6640625" style="15" customWidth="1"/>
    <col min="16106" max="16115" width="16" style="15" customWidth="1"/>
    <col min="16116" max="16116" width="13.83203125" style="15" customWidth="1"/>
    <col min="16117" max="16117" width="13.5" style="15" customWidth="1"/>
    <col min="16118" max="16118" width="12.6640625" style="15" customWidth="1"/>
    <col min="16119" max="16119" width="15.6640625" style="15" bestFit="1" customWidth="1"/>
    <col min="16120" max="16120" width="14.1640625" style="15" customWidth="1"/>
    <col min="16121" max="16121" width="15.83203125" style="15" bestFit="1" customWidth="1"/>
    <col min="16122" max="16122" width="13.83203125" style="15" bestFit="1" customWidth="1"/>
    <col min="16123" max="16123" width="12.83203125" style="15" customWidth="1"/>
    <col min="16124" max="16124" width="16" style="15" customWidth="1"/>
    <col min="16125" max="16125" width="11.5" style="15" bestFit="1" customWidth="1"/>
    <col min="16126" max="16126" width="14.83203125" style="15" bestFit="1" customWidth="1"/>
    <col min="16127" max="16127" width="13.83203125" style="15" bestFit="1" customWidth="1"/>
    <col min="16128" max="16128" width="13.83203125" style="15" customWidth="1"/>
    <col min="16129" max="16129" width="13.83203125" style="15" bestFit="1" customWidth="1"/>
    <col min="16130" max="16130" width="16" style="15" customWidth="1"/>
    <col min="16131" max="16131" width="13" style="15" customWidth="1"/>
    <col min="16132" max="16132" width="13.5" style="15" bestFit="1" customWidth="1"/>
    <col min="16133" max="16133" width="10.6640625" style="15" bestFit="1" customWidth="1"/>
    <col min="16134" max="16134" width="12" style="15" bestFit="1" customWidth="1"/>
    <col min="16135" max="16135" width="14.6640625" style="15" bestFit="1" customWidth="1"/>
    <col min="16136" max="16136" width="15.33203125" style="15" customWidth="1"/>
    <col min="16137" max="16137" width="12.33203125" style="15" customWidth="1"/>
    <col min="16138" max="16138" width="8" style="15" bestFit="1" customWidth="1"/>
    <col min="16139" max="16140" width="13" style="15" bestFit="1" customWidth="1"/>
    <col min="16141" max="16141" width="8.83203125" style="15" bestFit="1" customWidth="1"/>
    <col min="16142" max="16142" width="16" style="15" customWidth="1"/>
    <col min="16143" max="16143" width="11.33203125" style="15" customWidth="1"/>
    <col min="16144" max="16144" width="13" style="15" bestFit="1" customWidth="1"/>
    <col min="16145" max="16145" width="14.5" style="15" customWidth="1"/>
    <col min="16146" max="16146" width="13" style="15" bestFit="1" customWidth="1"/>
    <col min="16147" max="16147" width="16" style="15" customWidth="1"/>
    <col min="16148" max="16148" width="11" style="15" bestFit="1" customWidth="1"/>
    <col min="16149" max="16149" width="12.1640625" style="15" bestFit="1" customWidth="1"/>
    <col min="16150" max="16150" width="13.6640625" style="15" bestFit="1" customWidth="1"/>
    <col min="16151" max="16384" width="10.6640625" style="15"/>
  </cols>
  <sheetData>
    <row r="1" spans="1:36" s="11" customFormat="1" x14ac:dyDescent="0.15">
      <c r="A1" s="9"/>
      <c r="B1" s="10"/>
      <c r="C1" s="10"/>
      <c r="D1" s="10"/>
      <c r="E1" s="10"/>
      <c r="F1" s="10"/>
      <c r="G1" s="80" t="s">
        <v>7</v>
      </c>
      <c r="H1" s="80"/>
      <c r="I1" s="80"/>
      <c r="J1" s="80"/>
      <c r="K1" s="80"/>
      <c r="L1" s="80"/>
      <c r="M1" s="80"/>
      <c r="N1" s="80"/>
      <c r="O1" s="80"/>
      <c r="P1" s="80"/>
      <c r="Q1" s="80"/>
      <c r="R1" s="80"/>
      <c r="S1" s="80"/>
      <c r="T1" s="80"/>
      <c r="U1" s="80"/>
      <c r="V1" s="80"/>
      <c r="W1" s="80"/>
      <c r="X1" s="80"/>
      <c r="Y1" s="80" t="s">
        <v>48</v>
      </c>
      <c r="Z1" s="80"/>
      <c r="AA1" s="80" t="s">
        <v>32</v>
      </c>
      <c r="AB1" s="80"/>
      <c r="AC1" s="80" t="s">
        <v>49</v>
      </c>
      <c r="AD1" s="80"/>
      <c r="AE1" s="80"/>
      <c r="AF1" s="80"/>
      <c r="AG1" s="83" t="s">
        <v>10</v>
      </c>
      <c r="AH1" s="83"/>
      <c r="AI1" s="83"/>
    </row>
    <row r="2" spans="1:36" s="12" customFormat="1" ht="94.5" x14ac:dyDescent="0.15">
      <c r="A2" s="2" t="s">
        <v>11</v>
      </c>
      <c r="B2" s="10" t="s">
        <v>31</v>
      </c>
      <c r="C2" s="10" t="s">
        <v>3</v>
      </c>
      <c r="D2" s="10" t="s">
        <v>33</v>
      </c>
      <c r="E2" s="10" t="s">
        <v>4</v>
      </c>
      <c r="F2" s="10" t="s">
        <v>5</v>
      </c>
      <c r="G2" s="10" t="s">
        <v>34</v>
      </c>
      <c r="H2" s="10" t="s">
        <v>35</v>
      </c>
      <c r="I2" s="40" t="s">
        <v>36</v>
      </c>
      <c r="J2" s="10" t="s">
        <v>35</v>
      </c>
      <c r="K2" s="10" t="s">
        <v>37</v>
      </c>
      <c r="L2" s="10" t="s">
        <v>35</v>
      </c>
      <c r="M2" s="10" t="s">
        <v>38</v>
      </c>
      <c r="N2" s="10" t="s">
        <v>35</v>
      </c>
      <c r="O2" s="10" t="s">
        <v>39</v>
      </c>
      <c r="P2" s="10" t="s">
        <v>35</v>
      </c>
      <c r="Q2" s="10" t="s">
        <v>40</v>
      </c>
      <c r="R2" s="10" t="s">
        <v>35</v>
      </c>
      <c r="S2" s="10" t="s">
        <v>41</v>
      </c>
      <c r="T2" s="10" t="s">
        <v>35</v>
      </c>
      <c r="U2" s="10" t="s">
        <v>42</v>
      </c>
      <c r="V2" s="10" t="s">
        <v>35</v>
      </c>
      <c r="W2" s="10" t="s">
        <v>43</v>
      </c>
      <c r="X2" s="10" t="s">
        <v>35</v>
      </c>
      <c r="Y2" s="10" t="s">
        <v>45</v>
      </c>
      <c r="Z2" s="10" t="s">
        <v>35</v>
      </c>
      <c r="AA2" s="10" t="s">
        <v>44</v>
      </c>
      <c r="AB2" s="10" t="s">
        <v>35</v>
      </c>
      <c r="AC2" s="10" t="s">
        <v>46</v>
      </c>
      <c r="AD2" s="10" t="s">
        <v>35</v>
      </c>
      <c r="AE2" s="10" t="s">
        <v>47</v>
      </c>
      <c r="AF2" s="10" t="s">
        <v>35</v>
      </c>
      <c r="AG2" s="10" t="s">
        <v>0</v>
      </c>
      <c r="AH2" s="10" t="s">
        <v>1</v>
      </c>
      <c r="AI2" s="10" t="s">
        <v>2</v>
      </c>
      <c r="AJ2" s="12" t="s">
        <v>156</v>
      </c>
    </row>
    <row r="3" spans="1:36" x14ac:dyDescent="0.15">
      <c r="A3" s="52">
        <v>1</v>
      </c>
      <c r="D3" s="13" t="s">
        <v>77</v>
      </c>
      <c r="E3" s="13" t="s">
        <v>153</v>
      </c>
      <c r="F3" s="15" t="s">
        <v>154</v>
      </c>
      <c r="G3" s="5">
        <v>2</v>
      </c>
      <c r="H3" s="15" t="s">
        <v>6</v>
      </c>
      <c r="I3" s="5">
        <v>2</v>
      </c>
      <c r="J3" s="15" t="s">
        <v>6</v>
      </c>
      <c r="K3" s="5">
        <v>2</v>
      </c>
      <c r="L3" s="15" t="s">
        <v>6</v>
      </c>
      <c r="M3" s="5">
        <v>2</v>
      </c>
      <c r="N3" s="15" t="s">
        <v>6</v>
      </c>
      <c r="O3" s="5">
        <v>2</v>
      </c>
      <c r="P3" s="15" t="s">
        <v>6</v>
      </c>
      <c r="Q3" s="5">
        <v>2</v>
      </c>
      <c r="R3" s="15" t="s">
        <v>6</v>
      </c>
      <c r="S3" s="5">
        <v>2</v>
      </c>
      <c r="T3" s="15" t="s">
        <v>6</v>
      </c>
      <c r="U3" s="5">
        <v>2</v>
      </c>
      <c r="V3" s="13" t="s">
        <v>6</v>
      </c>
      <c r="W3" s="5">
        <v>2</v>
      </c>
      <c r="X3" s="15" t="s">
        <v>6</v>
      </c>
      <c r="Y3" s="5">
        <v>2</v>
      </c>
      <c r="Z3" s="15" t="s">
        <v>6</v>
      </c>
      <c r="AA3" s="5">
        <v>2</v>
      </c>
      <c r="AB3" s="15" t="s">
        <v>6</v>
      </c>
      <c r="AC3" s="5">
        <v>2</v>
      </c>
      <c r="AD3" s="13" t="s">
        <v>6</v>
      </c>
      <c r="AE3" s="5">
        <v>2</v>
      </c>
      <c r="AF3" s="15" t="s">
        <v>6</v>
      </c>
      <c r="AG3" s="14" t="s">
        <v>51</v>
      </c>
      <c r="AH3" s="14" t="s">
        <v>52</v>
      </c>
      <c r="AI3" s="15" t="s">
        <v>53</v>
      </c>
      <c r="AJ3" s="16">
        <v>44685.469652777778</v>
      </c>
    </row>
    <row r="4" spans="1:36" ht="31.5" x14ac:dyDescent="0.15">
      <c r="A4" s="52">
        <v>2</v>
      </c>
      <c r="D4" s="13" t="s">
        <v>77</v>
      </c>
      <c r="E4" s="13" t="s">
        <v>153</v>
      </c>
      <c r="F4" s="13" t="s">
        <v>155</v>
      </c>
      <c r="G4" s="5">
        <v>1</v>
      </c>
      <c r="H4" s="15" t="s">
        <v>6</v>
      </c>
      <c r="I4" s="5">
        <v>1</v>
      </c>
      <c r="J4" s="15" t="s">
        <v>6</v>
      </c>
      <c r="K4" s="5">
        <v>1</v>
      </c>
      <c r="L4" s="15" t="s">
        <v>6</v>
      </c>
      <c r="M4" s="5">
        <v>1</v>
      </c>
      <c r="N4" s="15" t="s">
        <v>6</v>
      </c>
      <c r="O4" s="5">
        <v>1</v>
      </c>
      <c r="P4" s="15" t="s">
        <v>6</v>
      </c>
      <c r="Q4" s="5">
        <v>1</v>
      </c>
      <c r="R4" s="15" t="s">
        <v>6</v>
      </c>
      <c r="S4" s="5">
        <v>1</v>
      </c>
      <c r="T4" s="15" t="s">
        <v>6</v>
      </c>
      <c r="U4" s="5">
        <v>2</v>
      </c>
      <c r="V4" s="15" t="s">
        <v>6</v>
      </c>
      <c r="W4" s="38">
        <v>2</v>
      </c>
      <c r="X4" s="15" t="s">
        <v>6</v>
      </c>
      <c r="Y4" s="5">
        <v>1</v>
      </c>
      <c r="Z4" s="15" t="s">
        <v>6</v>
      </c>
      <c r="AA4" s="5">
        <v>2</v>
      </c>
      <c r="AB4" s="15" t="s">
        <v>6</v>
      </c>
      <c r="AC4" s="5">
        <v>1</v>
      </c>
      <c r="AD4" s="15" t="s">
        <v>6</v>
      </c>
      <c r="AE4" s="38">
        <v>1</v>
      </c>
      <c r="AF4" s="15" t="s">
        <v>6</v>
      </c>
      <c r="AG4" s="14" t="s">
        <v>51</v>
      </c>
      <c r="AH4" s="14" t="s">
        <v>52</v>
      </c>
      <c r="AI4" s="15" t="s">
        <v>141</v>
      </c>
      <c r="AJ4" s="16">
        <v>44685.463310185187</v>
      </c>
    </row>
    <row r="5" spans="1:36" x14ac:dyDescent="0.15">
      <c r="A5" s="52">
        <v>3</v>
      </c>
      <c r="D5" s="13" t="s">
        <v>77</v>
      </c>
      <c r="E5" s="13">
        <v>2</v>
      </c>
      <c r="F5" s="13" t="s">
        <v>78</v>
      </c>
      <c r="G5" s="5">
        <v>2</v>
      </c>
      <c r="H5" s="15" t="s">
        <v>79</v>
      </c>
      <c r="I5" s="5">
        <v>2</v>
      </c>
      <c r="J5" s="15" t="s">
        <v>80</v>
      </c>
      <c r="K5" s="5">
        <v>2</v>
      </c>
      <c r="L5" s="15" t="s">
        <v>81</v>
      </c>
      <c r="M5" s="5">
        <v>2</v>
      </c>
      <c r="N5" s="15" t="s">
        <v>82</v>
      </c>
      <c r="O5" s="5">
        <v>2</v>
      </c>
      <c r="P5" s="15" t="s">
        <v>82</v>
      </c>
      <c r="Q5" s="5">
        <v>1</v>
      </c>
      <c r="R5" s="15" t="s">
        <v>6</v>
      </c>
      <c r="S5" s="5">
        <v>2</v>
      </c>
      <c r="T5" s="15" t="s">
        <v>83</v>
      </c>
      <c r="U5" s="5">
        <v>1</v>
      </c>
      <c r="V5" s="15" t="s">
        <v>6</v>
      </c>
      <c r="W5" s="38">
        <v>2</v>
      </c>
      <c r="X5" s="15" t="s">
        <v>84</v>
      </c>
      <c r="Y5" s="5">
        <v>2</v>
      </c>
      <c r="Z5" s="15" t="s">
        <v>6</v>
      </c>
      <c r="AA5" s="5">
        <v>2</v>
      </c>
      <c r="AB5" s="15" t="s">
        <v>85</v>
      </c>
      <c r="AC5" s="5">
        <v>2</v>
      </c>
      <c r="AD5" s="15" t="s">
        <v>86</v>
      </c>
      <c r="AE5" s="38">
        <v>2</v>
      </c>
      <c r="AF5" s="15" t="s">
        <v>87</v>
      </c>
      <c r="AG5" s="14" t="s">
        <v>51</v>
      </c>
      <c r="AH5" s="14" t="s">
        <v>52</v>
      </c>
      <c r="AI5" s="15" t="s">
        <v>53</v>
      </c>
      <c r="AJ5" s="16">
        <v>44666.828275462962</v>
      </c>
    </row>
    <row r="6" spans="1:36" ht="31.5" x14ac:dyDescent="0.15">
      <c r="A6" s="52">
        <v>4</v>
      </c>
      <c r="D6" s="13" t="s">
        <v>88</v>
      </c>
      <c r="E6" s="13">
        <v>3</v>
      </c>
      <c r="F6" s="13" t="s">
        <v>89</v>
      </c>
      <c r="G6" s="5">
        <v>2</v>
      </c>
      <c r="H6" s="15" t="s">
        <v>90</v>
      </c>
      <c r="I6" s="5">
        <v>2</v>
      </c>
      <c r="J6" s="15" t="s">
        <v>91</v>
      </c>
      <c r="K6" s="5">
        <v>2</v>
      </c>
      <c r="L6" s="15" t="s">
        <v>92</v>
      </c>
      <c r="M6" s="5">
        <v>2</v>
      </c>
      <c r="N6" s="15" t="s">
        <v>93</v>
      </c>
      <c r="O6" s="5">
        <v>2</v>
      </c>
      <c r="P6" s="15" t="s">
        <v>94</v>
      </c>
      <c r="Q6" s="5">
        <v>2</v>
      </c>
      <c r="R6" s="15" t="s">
        <v>95</v>
      </c>
      <c r="S6" s="5">
        <v>2</v>
      </c>
      <c r="T6" s="15" t="s">
        <v>96</v>
      </c>
      <c r="U6" s="5">
        <v>2</v>
      </c>
      <c r="V6" s="15" t="s">
        <v>97</v>
      </c>
      <c r="W6" s="38">
        <v>1</v>
      </c>
      <c r="X6" s="15" t="s">
        <v>98</v>
      </c>
      <c r="Y6" s="5">
        <v>2</v>
      </c>
      <c r="Z6" s="15" t="s">
        <v>99</v>
      </c>
      <c r="AA6" s="5">
        <v>2</v>
      </c>
      <c r="AB6" s="15" t="s">
        <v>100</v>
      </c>
      <c r="AC6" s="5">
        <v>2</v>
      </c>
      <c r="AD6" s="15" t="s">
        <v>101</v>
      </c>
      <c r="AE6" s="38">
        <v>2</v>
      </c>
      <c r="AF6" s="15" t="s">
        <v>102</v>
      </c>
      <c r="AG6" s="14" t="s">
        <v>51</v>
      </c>
      <c r="AH6" s="14" t="s">
        <v>52</v>
      </c>
      <c r="AI6" s="15" t="s">
        <v>53</v>
      </c>
      <c r="AJ6" s="16">
        <v>44665.454039351855</v>
      </c>
    </row>
    <row r="7" spans="1:36" ht="21" x14ac:dyDescent="0.15">
      <c r="A7" s="52">
        <v>5</v>
      </c>
      <c r="D7" s="13" t="s">
        <v>77</v>
      </c>
      <c r="E7" s="13" t="s">
        <v>50</v>
      </c>
      <c r="F7" s="13" t="s">
        <v>103</v>
      </c>
      <c r="G7" s="5">
        <v>2</v>
      </c>
      <c r="H7" s="15" t="s">
        <v>104</v>
      </c>
      <c r="I7" s="5">
        <v>2</v>
      </c>
      <c r="J7" s="15" t="s">
        <v>105</v>
      </c>
      <c r="K7" s="5">
        <v>2</v>
      </c>
      <c r="L7" s="15" t="s">
        <v>106</v>
      </c>
      <c r="M7" s="5">
        <v>2</v>
      </c>
      <c r="N7" s="15" t="s">
        <v>107</v>
      </c>
      <c r="O7" s="5">
        <v>2</v>
      </c>
      <c r="P7" s="15" t="s">
        <v>6</v>
      </c>
      <c r="Q7" s="5">
        <v>2</v>
      </c>
      <c r="R7" s="15" t="s">
        <v>6</v>
      </c>
      <c r="S7" s="5">
        <v>2</v>
      </c>
      <c r="T7" s="15" t="s">
        <v>108</v>
      </c>
      <c r="U7" s="5">
        <v>1</v>
      </c>
      <c r="V7" s="15" t="s">
        <v>6</v>
      </c>
      <c r="W7" s="38">
        <v>2</v>
      </c>
      <c r="X7" s="15" t="s">
        <v>109</v>
      </c>
      <c r="Y7" s="5">
        <v>2</v>
      </c>
      <c r="Z7" s="15" t="s">
        <v>110</v>
      </c>
      <c r="AA7" s="5">
        <v>2</v>
      </c>
      <c r="AB7" s="15" t="s">
        <v>111</v>
      </c>
      <c r="AC7" s="5">
        <v>2</v>
      </c>
      <c r="AD7" s="15" t="s">
        <v>6</v>
      </c>
      <c r="AE7" s="38">
        <v>2</v>
      </c>
      <c r="AF7" s="15" t="s">
        <v>112</v>
      </c>
      <c r="AG7" s="14" t="s">
        <v>51</v>
      </c>
      <c r="AH7" s="14" t="s">
        <v>52</v>
      </c>
      <c r="AI7" s="15" t="s">
        <v>53</v>
      </c>
      <c r="AJ7" s="16">
        <v>44666.833668981482</v>
      </c>
    </row>
    <row r="8" spans="1:36" x14ac:dyDescent="0.15">
      <c r="A8" s="52">
        <v>6</v>
      </c>
      <c r="D8" s="13" t="s">
        <v>77</v>
      </c>
      <c r="E8" s="13">
        <v>1</v>
      </c>
      <c r="F8" s="13" t="s">
        <v>113</v>
      </c>
      <c r="G8" s="5">
        <v>2</v>
      </c>
      <c r="H8" s="5" t="s">
        <v>114</v>
      </c>
      <c r="I8" s="5">
        <v>2</v>
      </c>
      <c r="J8" s="5" t="s">
        <v>115</v>
      </c>
      <c r="K8" s="5">
        <v>2</v>
      </c>
      <c r="L8" s="5" t="s">
        <v>116</v>
      </c>
      <c r="M8" s="5">
        <v>2</v>
      </c>
      <c r="N8" s="5" t="s">
        <v>117</v>
      </c>
      <c r="O8" s="5">
        <v>2</v>
      </c>
      <c r="P8" s="5" t="s">
        <v>118</v>
      </c>
      <c r="Q8" s="5">
        <v>2</v>
      </c>
      <c r="R8" s="5" t="s">
        <v>6</v>
      </c>
      <c r="S8" s="5">
        <v>2</v>
      </c>
      <c r="T8" s="5" t="s">
        <v>119</v>
      </c>
      <c r="U8" s="5">
        <v>1</v>
      </c>
      <c r="V8" s="5" t="s">
        <v>120</v>
      </c>
      <c r="W8" s="38">
        <v>2</v>
      </c>
      <c r="X8" s="5" t="s">
        <v>121</v>
      </c>
      <c r="Y8" s="5">
        <v>2</v>
      </c>
      <c r="Z8" s="5" t="s">
        <v>122</v>
      </c>
      <c r="AA8" s="5">
        <v>2</v>
      </c>
      <c r="AB8" s="5" t="s">
        <v>6</v>
      </c>
      <c r="AC8" s="5">
        <v>2</v>
      </c>
      <c r="AD8" s="5" t="s">
        <v>85</v>
      </c>
      <c r="AE8" s="38">
        <v>2</v>
      </c>
      <c r="AF8" s="5" t="s">
        <v>6</v>
      </c>
      <c r="AG8" s="14" t="s">
        <v>51</v>
      </c>
      <c r="AH8" s="14" t="s">
        <v>52</v>
      </c>
      <c r="AI8" s="15" t="s">
        <v>53</v>
      </c>
      <c r="AJ8" s="16">
        <v>44673.471516203703</v>
      </c>
    </row>
    <row r="9" spans="1:36" ht="31.5" x14ac:dyDescent="0.15">
      <c r="A9" s="52">
        <v>7</v>
      </c>
      <c r="D9" s="13" t="s">
        <v>77</v>
      </c>
      <c r="E9" s="13">
        <v>1</v>
      </c>
      <c r="F9" s="13" t="s">
        <v>123</v>
      </c>
      <c r="G9" s="5">
        <v>2</v>
      </c>
      <c r="H9" s="17" t="s">
        <v>124</v>
      </c>
      <c r="I9" s="5">
        <v>2</v>
      </c>
      <c r="J9" s="17" t="s">
        <v>125</v>
      </c>
      <c r="K9" s="5">
        <v>2</v>
      </c>
      <c r="L9" s="17" t="s">
        <v>6</v>
      </c>
      <c r="M9" s="5">
        <v>2</v>
      </c>
      <c r="N9" s="17" t="s">
        <v>126</v>
      </c>
      <c r="O9" s="5">
        <v>2</v>
      </c>
      <c r="P9" s="17" t="s">
        <v>127</v>
      </c>
      <c r="Q9" s="5">
        <v>2</v>
      </c>
      <c r="R9" s="17" t="s">
        <v>6</v>
      </c>
      <c r="S9" s="5">
        <v>2</v>
      </c>
      <c r="T9" s="17" t="s">
        <v>128</v>
      </c>
      <c r="U9" s="5">
        <v>1</v>
      </c>
      <c r="V9" s="17" t="s">
        <v>6</v>
      </c>
      <c r="W9" s="38">
        <v>2</v>
      </c>
      <c r="X9" s="17" t="s">
        <v>129</v>
      </c>
      <c r="Y9" s="5">
        <v>2</v>
      </c>
      <c r="Z9" s="17" t="s">
        <v>130</v>
      </c>
      <c r="AA9" s="5">
        <v>2</v>
      </c>
      <c r="AB9" s="17" t="s">
        <v>131</v>
      </c>
      <c r="AC9" s="5">
        <v>2</v>
      </c>
      <c r="AD9" s="17" t="s">
        <v>6</v>
      </c>
      <c r="AE9" s="38">
        <v>2</v>
      </c>
      <c r="AF9" s="17" t="s">
        <v>132</v>
      </c>
      <c r="AG9" s="13" t="s">
        <v>51</v>
      </c>
      <c r="AH9" s="13" t="s">
        <v>52</v>
      </c>
      <c r="AI9" s="13" t="s">
        <v>53</v>
      </c>
      <c r="AJ9" s="16">
        <v>44666.841828703706</v>
      </c>
    </row>
    <row r="10" spans="1:36" ht="42" x14ac:dyDescent="0.15">
      <c r="A10" s="52">
        <v>8</v>
      </c>
      <c r="D10" s="13" t="s">
        <v>77</v>
      </c>
      <c r="E10" s="13">
        <v>1</v>
      </c>
      <c r="F10" s="13" t="s">
        <v>64</v>
      </c>
      <c r="G10" s="5">
        <v>1</v>
      </c>
      <c r="H10" s="17" t="s">
        <v>6</v>
      </c>
      <c r="I10" s="5">
        <v>1</v>
      </c>
      <c r="J10" s="17" t="s">
        <v>6</v>
      </c>
      <c r="K10" s="5">
        <v>2</v>
      </c>
      <c r="L10" s="17" t="s">
        <v>133</v>
      </c>
      <c r="M10" s="5">
        <v>2</v>
      </c>
      <c r="N10" s="17" t="s">
        <v>6</v>
      </c>
      <c r="O10" s="5">
        <v>2</v>
      </c>
      <c r="P10" s="17" t="s">
        <v>134</v>
      </c>
      <c r="Q10" s="5">
        <v>1</v>
      </c>
      <c r="R10" s="17" t="s">
        <v>6</v>
      </c>
      <c r="S10" s="5">
        <v>2</v>
      </c>
      <c r="T10" s="17" t="s">
        <v>135</v>
      </c>
      <c r="U10" s="5">
        <v>1</v>
      </c>
      <c r="V10" s="17" t="s">
        <v>6</v>
      </c>
      <c r="W10" s="38">
        <v>2</v>
      </c>
      <c r="X10" s="17" t="s">
        <v>136</v>
      </c>
      <c r="Y10" s="5">
        <v>2</v>
      </c>
      <c r="Z10" s="17" t="s">
        <v>137</v>
      </c>
      <c r="AA10" s="5">
        <v>2</v>
      </c>
      <c r="AB10" s="17" t="s">
        <v>6</v>
      </c>
      <c r="AC10" s="5">
        <v>2</v>
      </c>
      <c r="AD10" s="17" t="s">
        <v>6</v>
      </c>
      <c r="AE10" s="38">
        <v>2</v>
      </c>
      <c r="AF10" s="17" t="s">
        <v>138</v>
      </c>
      <c r="AG10" s="13" t="s">
        <v>51</v>
      </c>
      <c r="AH10" s="13" t="s">
        <v>52</v>
      </c>
      <c r="AI10" s="13" t="s">
        <v>53</v>
      </c>
      <c r="AJ10" s="16">
        <v>44666.846354166664</v>
      </c>
    </row>
    <row r="11" spans="1:36" ht="21" x14ac:dyDescent="0.15">
      <c r="A11" s="52">
        <v>9</v>
      </c>
      <c r="D11" s="13" t="s">
        <v>77</v>
      </c>
      <c r="E11" s="13">
        <v>3</v>
      </c>
      <c r="F11" s="13" t="s">
        <v>139</v>
      </c>
      <c r="G11" s="5">
        <v>1</v>
      </c>
      <c r="H11" s="17" t="s">
        <v>6</v>
      </c>
      <c r="I11" s="5">
        <v>1</v>
      </c>
      <c r="J11" s="17" t="s">
        <v>6</v>
      </c>
      <c r="K11" s="5">
        <v>1</v>
      </c>
      <c r="L11" s="17" t="s">
        <v>6</v>
      </c>
      <c r="M11" s="5">
        <v>1</v>
      </c>
      <c r="N11" s="17" t="s">
        <v>6</v>
      </c>
      <c r="O11" s="5">
        <v>1</v>
      </c>
      <c r="P11" s="17" t="s">
        <v>6</v>
      </c>
      <c r="Q11" s="5">
        <v>1</v>
      </c>
      <c r="R11" s="17" t="s">
        <v>6</v>
      </c>
      <c r="S11" s="5">
        <v>1</v>
      </c>
      <c r="T11" s="17" t="s">
        <v>6</v>
      </c>
      <c r="U11" s="5">
        <v>1</v>
      </c>
      <c r="V11" s="17" t="s">
        <v>6</v>
      </c>
      <c r="W11" s="38">
        <v>2</v>
      </c>
      <c r="X11" s="17" t="s">
        <v>6</v>
      </c>
      <c r="Y11" s="5">
        <v>2</v>
      </c>
      <c r="Z11" s="17" t="s">
        <v>6</v>
      </c>
      <c r="AA11" s="5">
        <v>1</v>
      </c>
      <c r="AB11" s="17" t="s">
        <v>6</v>
      </c>
      <c r="AC11" s="5">
        <v>1</v>
      </c>
      <c r="AD11" s="17" t="s">
        <v>6</v>
      </c>
      <c r="AE11" s="38">
        <v>1</v>
      </c>
      <c r="AF11" s="17" t="s">
        <v>6</v>
      </c>
      <c r="AG11" s="13" t="s">
        <v>63</v>
      </c>
      <c r="AH11" s="13" t="s">
        <v>140</v>
      </c>
      <c r="AI11" s="13" t="s">
        <v>141</v>
      </c>
      <c r="AJ11" s="16">
        <v>44680.571898148148</v>
      </c>
    </row>
    <row r="12" spans="1:36" ht="31.5" x14ac:dyDescent="0.15">
      <c r="A12" s="52">
        <v>10</v>
      </c>
      <c r="D12" s="13" t="s">
        <v>77</v>
      </c>
      <c r="E12" s="13" t="s">
        <v>142</v>
      </c>
      <c r="F12" s="13" t="s">
        <v>65</v>
      </c>
      <c r="G12" s="5">
        <v>2</v>
      </c>
      <c r="H12" s="17" t="s">
        <v>143</v>
      </c>
      <c r="I12" s="5">
        <v>2</v>
      </c>
      <c r="J12" s="17" t="s">
        <v>144</v>
      </c>
      <c r="K12" s="5">
        <v>2</v>
      </c>
      <c r="L12" s="17" t="s">
        <v>145</v>
      </c>
      <c r="M12" s="5">
        <v>2</v>
      </c>
      <c r="N12" s="17" t="s">
        <v>6</v>
      </c>
      <c r="O12" s="5">
        <v>2</v>
      </c>
      <c r="P12" s="17" t="s">
        <v>6</v>
      </c>
      <c r="Q12" s="5">
        <v>1</v>
      </c>
      <c r="R12" s="17" t="s">
        <v>6</v>
      </c>
      <c r="S12" s="5">
        <v>2</v>
      </c>
      <c r="T12" s="17" t="s">
        <v>146</v>
      </c>
      <c r="U12" s="5">
        <v>2</v>
      </c>
      <c r="V12" s="17" t="s">
        <v>147</v>
      </c>
      <c r="W12" s="38">
        <v>2</v>
      </c>
      <c r="X12" s="17" t="s">
        <v>148</v>
      </c>
      <c r="Y12" s="5">
        <v>2</v>
      </c>
      <c r="Z12" s="17" t="s">
        <v>149</v>
      </c>
      <c r="AA12" s="5">
        <v>1</v>
      </c>
      <c r="AB12" s="17" t="s">
        <v>150</v>
      </c>
      <c r="AC12" s="5">
        <v>2</v>
      </c>
      <c r="AD12" s="17" t="s">
        <v>151</v>
      </c>
      <c r="AE12" s="38">
        <v>1</v>
      </c>
      <c r="AF12" s="17" t="s">
        <v>152</v>
      </c>
      <c r="AG12" s="13" t="s">
        <v>51</v>
      </c>
      <c r="AH12" s="13" t="s">
        <v>52</v>
      </c>
      <c r="AI12" s="13" t="s">
        <v>53</v>
      </c>
      <c r="AJ12" s="16">
        <v>44666.400127314817</v>
      </c>
    </row>
    <row r="13" spans="1:36" x14ac:dyDescent="0.15">
      <c r="A13" s="52"/>
      <c r="G13" s="5"/>
      <c r="I13" s="5"/>
      <c r="K13" s="5"/>
      <c r="M13" s="5"/>
      <c r="O13" s="5"/>
      <c r="Q13" s="5"/>
      <c r="S13" s="5"/>
      <c r="U13" s="5"/>
      <c r="W13" s="38"/>
      <c r="Y13" s="5"/>
      <c r="AA13" s="5"/>
      <c r="AC13" s="5"/>
      <c r="AE13" s="38"/>
    </row>
  </sheetData>
  <mergeCells count="5">
    <mergeCell ref="AG1:AI1"/>
    <mergeCell ref="G1:X1"/>
    <mergeCell ref="Y1:Z1"/>
    <mergeCell ref="AA1:AB1"/>
    <mergeCell ref="AC1:AF1"/>
  </mergeCells>
  <printOptions horizontalCentered="1" gridLines="1"/>
  <pageMargins left="0.25" right="0.25" top="1.5" bottom="0.75" header="0.5" footer="0.5"/>
  <pageSetup orientation="landscape" r:id="rId1"/>
  <headerFooter alignWithMargins="0">
    <oddHeader xml:space="preserve">&amp;C&amp;"MS Sans Serif,Bold Italic"&amp;10SOUTHWESTERN OK STATE UNIVERSITY&amp;"MS Sans Serif,Bold"
UNIVERSITY SUPERVISOR EVALUATION OF TEACHER CANDIDATE
&amp;"MS Sans Serif,Bold Italic"Early Childhood&amp;"MS Sans Serif,Regular"
&amp;"MS Sans Serif,Bold"Spring 2022
</oddHeader>
    <oddFooter>&amp;C&amp;"MS Sans Serif,Bold"2 Target, 1 Acceptable, 0 Unacceptable</oddFooter>
  </headerFooter>
  <colBreaks count="1" manualBreakCount="1">
    <brk id="23"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955253A3851454A953AB47959F195CE" ma:contentTypeVersion="16" ma:contentTypeDescription="Create a new document." ma:contentTypeScope="" ma:versionID="6cb5b9c09331e942b10ccbc9a34f2dae">
  <xsd:schema xmlns:xsd="http://www.w3.org/2001/XMLSchema" xmlns:xs="http://www.w3.org/2001/XMLSchema" xmlns:p="http://schemas.microsoft.com/office/2006/metadata/properties" xmlns:ns2="ff17b072-a641-4163-845d-6bc934424af4" xmlns:ns3="4ea68dd0-e2a5-4487-9a57-56deb1000fd9" targetNamespace="http://schemas.microsoft.com/office/2006/metadata/properties" ma:root="true" ma:fieldsID="b0af57cc8792867e30196f325e3f8d67" ns2:_="" ns3:_="">
    <xsd:import namespace="ff17b072-a641-4163-845d-6bc934424af4"/>
    <xsd:import namespace="4ea68dd0-e2a5-4487-9a57-56deb1000fd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MediaServiceLocation" minOccurs="0"/>
                <xsd:element ref="ns2:MediaLengthInSeconds" minOccurs="0"/>
                <xsd:element ref="ns3:SharedWithUsers" minOccurs="0"/>
                <xsd:element ref="ns3:SharedWithDetail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f17b072-a641-4163-845d-6bc934424af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f8294601-c2b2-488f-94d6-ab1689ed69de"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4ea68dd0-e2a5-4487-9a57-56deb1000fd9"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a5f6df73-a876-4ede-b889-e80484c5bd42}" ma:internalName="TaxCatchAll" ma:showField="CatchAllData" ma:web="4ea68dd0-e2a5-4487-9a57-56deb1000fd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ff17b072-a641-4163-845d-6bc934424af4">
      <Terms xmlns="http://schemas.microsoft.com/office/infopath/2007/PartnerControls"/>
    </lcf76f155ced4ddcb4097134ff3c332f>
    <TaxCatchAll xmlns="4ea68dd0-e2a5-4487-9a57-56deb1000fd9" xsi:nil="true"/>
  </documentManagement>
</p:properties>
</file>

<file path=customXml/itemProps1.xml><?xml version="1.0" encoding="utf-8"?>
<ds:datastoreItem xmlns:ds="http://schemas.openxmlformats.org/officeDocument/2006/customXml" ds:itemID="{8068267C-D307-4B8E-9959-1527D3A6D62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f17b072-a641-4163-845d-6bc934424af4"/>
    <ds:schemaRef ds:uri="4ea68dd0-e2a5-4487-9a57-56deb1000fd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FA13C1A-D5E4-4A9D-8779-32F66BE4FD8C}">
  <ds:schemaRefs>
    <ds:schemaRef ds:uri="http://schemas.microsoft.com/sharepoint/v3/contenttype/forms"/>
  </ds:schemaRefs>
</ds:datastoreItem>
</file>

<file path=customXml/itemProps3.xml><?xml version="1.0" encoding="utf-8"?>
<ds:datastoreItem xmlns:ds="http://schemas.openxmlformats.org/officeDocument/2006/customXml" ds:itemID="{0F3E5076-6998-49BB-A9D9-BE6568A257E9}">
  <ds:schemaRefs>
    <ds:schemaRef ds:uri="http://purl.org/dc/elements/1.1/"/>
    <ds:schemaRef ds:uri="http://schemas.microsoft.com/office/infopath/2007/PartnerControls"/>
    <ds:schemaRef ds:uri="http://schemas.openxmlformats.org/package/2006/metadata/core-properties"/>
    <ds:schemaRef ds:uri="http://purl.org/dc/dcmitype/"/>
    <ds:schemaRef ds:uri="4ea68dd0-e2a5-4487-9a57-56deb1000fd9"/>
    <ds:schemaRef ds:uri="ff17b072-a641-4163-845d-6bc934424af4"/>
    <ds:schemaRef ds:uri="http://www.w3.org/XML/1998/namespace"/>
    <ds:schemaRef ds:uri="http://schemas.microsoft.com/office/2006/documentManagement/types"/>
    <ds:schemaRef ds:uri="http://schemas.microsoft.com/office/2006/metadata/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ItemAnalysis</vt:lpstr>
      <vt:lpstr>Numerical</vt:lpstr>
      <vt:lpstr>Textual</vt:lpstr>
      <vt:lpstr>Numerical!Print_Titles</vt:lpstr>
      <vt:lpstr>Textual!Print_Titles</vt:lpstr>
      <vt:lpstr>ItemAnalysis!SCP27B2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Rogers, Kari</dc:creator>
  <cp:lastModifiedBy>Aguinaga, Veronica</cp:lastModifiedBy>
  <cp:lastPrinted>2021-05-06T13:31:58Z</cp:lastPrinted>
  <dcterms:created xsi:type="dcterms:W3CDTF">2011-02-23T21:08:19Z</dcterms:created>
  <dcterms:modified xsi:type="dcterms:W3CDTF">2023-05-09T14:42:13Z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0x010100A955253A3851454A953AB47959F195CE</vt:lpwstr>
  </property>
</Properties>
</file>