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swosuits-my.sharepoint.com/personal/mcelhaneys_swosu_edu/Documents/Documents/Accessibility Docs/Education/"/>
    </mc:Choice>
  </mc:AlternateContent>
  <xr:revisionPtr revIDLastSave="0" documentId="8_{D99C99DB-EA53-451A-9DA3-C98CE047D209}" xr6:coauthVersionLast="47" xr6:coauthVersionMax="47" xr10:uidLastSave="{00000000-0000-0000-0000-000000000000}"/>
  <bookViews>
    <workbookView xWindow="-28920" yWindow="-120" windowWidth="29040" windowHeight="15840" xr2:uid="{00000000-000D-0000-FFFF-FFFF00000000}"/>
  </bookViews>
  <sheets>
    <sheet name="Item Analysis" sheetId="3" r:id="rId1"/>
    <sheet name="Textual" sheetId="1" r:id="rId2"/>
    <sheet name="Numeric" sheetId="2" r:id="rId3"/>
  </sheets>
  <definedNames>
    <definedName name="SCP27B2" localSheetId="0">'Item Analysis'!$A$6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8" i="2" l="1"/>
  <c r="C8" i="2"/>
  <c r="D8" i="2"/>
  <c r="E8" i="2"/>
  <c r="F8" i="2"/>
  <c r="G8" i="2"/>
  <c r="H8" i="2"/>
  <c r="I8" i="2"/>
  <c r="J8" i="2"/>
  <c r="K8" i="2"/>
  <c r="L8" i="2"/>
  <c r="B9" i="2"/>
  <c r="C9" i="2"/>
  <c r="D9" i="2"/>
  <c r="E9" i="2"/>
  <c r="F9" i="2"/>
  <c r="G9" i="2"/>
  <c r="H9" i="2"/>
  <c r="I9" i="2"/>
  <c r="J9" i="2"/>
  <c r="K9" i="2"/>
  <c r="L9" i="2"/>
  <c r="B10" i="2"/>
  <c r="C10" i="2"/>
  <c r="D10" i="2"/>
  <c r="E10" i="2"/>
  <c r="F10" i="2"/>
  <c r="G10" i="2"/>
  <c r="H10" i="2"/>
  <c r="I10" i="2"/>
  <c r="J10" i="2"/>
  <c r="K10" i="2"/>
  <c r="L10" i="2"/>
  <c r="B11" i="2"/>
  <c r="C11" i="2"/>
  <c r="D11" i="2"/>
  <c r="E11" i="2"/>
  <c r="F11" i="2"/>
  <c r="G11" i="2"/>
  <c r="H11" i="2"/>
  <c r="I11" i="2"/>
  <c r="J11" i="2"/>
  <c r="K11" i="2"/>
  <c r="L11" i="2"/>
  <c r="B12" i="2"/>
  <c r="C12" i="2"/>
  <c r="D12" i="2"/>
  <c r="E12" i="2"/>
  <c r="F12" i="2"/>
  <c r="G12" i="2"/>
  <c r="H12" i="2"/>
  <c r="I12" i="2"/>
  <c r="J12" i="2"/>
  <c r="K12" i="2"/>
  <c r="L12" i="2"/>
  <c r="M11" i="2" l="1"/>
  <c r="M10" i="2"/>
  <c r="M12" i="2"/>
  <c r="M9" i="2"/>
  <c r="M8" i="2"/>
  <c r="C25" i="3"/>
  <c r="C24" i="3"/>
  <c r="C23" i="3"/>
  <c r="L7" i="2"/>
  <c r="K7" i="2"/>
  <c r="J7" i="2"/>
  <c r="I7" i="2"/>
  <c r="H7" i="2"/>
  <c r="G7" i="2"/>
  <c r="E7" i="2"/>
  <c r="F7" i="2"/>
  <c r="D7" i="2"/>
  <c r="C62" i="3"/>
  <c r="C61" i="3"/>
  <c r="C60" i="3"/>
  <c r="C57" i="3"/>
  <c r="C56" i="3"/>
  <c r="C55" i="3"/>
  <c r="C52" i="3"/>
  <c r="C51" i="3"/>
  <c r="C50" i="3"/>
  <c r="C46" i="3"/>
  <c r="C45" i="3"/>
  <c r="C44" i="3"/>
  <c r="C41" i="3"/>
  <c r="C40" i="3"/>
  <c r="C39" i="3"/>
  <c r="C36" i="3"/>
  <c r="C35" i="3"/>
  <c r="C34" i="3"/>
  <c r="C31" i="3"/>
  <c r="C30" i="3"/>
  <c r="C29" i="3"/>
  <c r="C19" i="3"/>
  <c r="C18" i="3"/>
  <c r="C17" i="3"/>
  <c r="C12" i="3"/>
  <c r="C14" i="3"/>
  <c r="C13" i="3"/>
  <c r="C9" i="3"/>
  <c r="C8" i="3"/>
  <c r="C7" i="3"/>
  <c r="L14" i="2" l="1"/>
  <c r="K14" i="2"/>
  <c r="I14" i="2"/>
  <c r="F14" i="2"/>
  <c r="J14" i="2"/>
  <c r="H14" i="2"/>
  <c r="E14" i="2"/>
  <c r="D14" i="2"/>
  <c r="G14" i="2"/>
  <c r="C20" i="3"/>
  <c r="D17" i="3" s="1"/>
  <c r="C58" i="3"/>
  <c r="A58" i="3" s="1"/>
  <c r="C42" i="3"/>
  <c r="D41" i="3" s="1"/>
  <c r="C63" i="3"/>
  <c r="D61" i="3" s="1"/>
  <c r="C26" i="3"/>
  <c r="D23" i="3" s="1"/>
  <c r="C47" i="3"/>
  <c r="D44" i="3" s="1"/>
  <c r="C15" i="3"/>
  <c r="D12" i="3" s="1"/>
  <c r="C53" i="3"/>
  <c r="A53" i="3" s="1"/>
  <c r="C32" i="3"/>
  <c r="D30" i="3" s="1"/>
  <c r="C10" i="3"/>
  <c r="D8" i="3" s="1"/>
  <c r="C37" i="3"/>
  <c r="D34" i="3" s="1"/>
  <c r="A20" i="3" l="1"/>
  <c r="A47" i="3"/>
  <c r="A42" i="3"/>
  <c r="A63" i="3"/>
  <c r="A37" i="3"/>
  <c r="A26" i="3"/>
  <c r="A32" i="3"/>
  <c r="A15" i="3"/>
  <c r="A10" i="3"/>
  <c r="D19" i="3"/>
  <c r="D52" i="3"/>
  <c r="D57" i="3"/>
  <c r="D55" i="3"/>
  <c r="D18" i="3"/>
  <c r="D24" i="3"/>
  <c r="D36" i="3"/>
  <c r="D39" i="3"/>
  <c r="D40" i="3"/>
  <c r="D56" i="3"/>
  <c r="D35" i="3"/>
  <c r="D46" i="3"/>
  <c r="D31" i="3"/>
  <c r="D29" i="3"/>
  <c r="D50" i="3"/>
  <c r="D25" i="3"/>
  <c r="D45" i="3"/>
  <c r="D60" i="3"/>
  <c r="D62" i="3"/>
  <c r="D51" i="3"/>
  <c r="D7" i="3"/>
  <c r="D14" i="3"/>
  <c r="D13" i="3"/>
  <c r="D9" i="3"/>
  <c r="C7" i="2"/>
  <c r="C14" i="2" s="1"/>
  <c r="B7" i="2"/>
  <c r="A65" i="3" l="1"/>
  <c r="D20" i="3"/>
  <c r="D37" i="3"/>
  <c r="D58" i="3"/>
  <c r="D42" i="3"/>
  <c r="D26" i="3"/>
  <c r="D10" i="3"/>
  <c r="B14" i="2"/>
  <c r="D32" i="3"/>
  <c r="D47" i="3"/>
  <c r="D63" i="3"/>
  <c r="D53" i="3"/>
  <c r="D15" i="3"/>
  <c r="M7" i="2"/>
  <c r="M14" i="2" l="1"/>
</calcChain>
</file>

<file path=xl/sharedStrings.xml><?xml version="1.0" encoding="utf-8"?>
<sst xmlns="http://schemas.openxmlformats.org/spreadsheetml/2006/main" count="193" uniqueCount="71">
  <si>
    <t>2</t>
  </si>
  <si>
    <t>NV</t>
  </si>
  <si>
    <t>1</t>
  </si>
  <si>
    <t>#</t>
  </si>
  <si>
    <t>SOUTHWESTERN OKLAHOMA STATE UNIVERSITY</t>
  </si>
  <si>
    <t>EVALUATION OF TEACHER CANDIDATE</t>
  </si>
  <si>
    <t>3</t>
  </si>
  <si>
    <t>4</t>
  </si>
  <si>
    <t>5</t>
  </si>
  <si>
    <t>6</t>
  </si>
  <si>
    <t>7</t>
  </si>
  <si>
    <t>8</t>
  </si>
  <si>
    <t>9</t>
  </si>
  <si>
    <t>10</t>
  </si>
  <si>
    <t>11</t>
  </si>
  <si>
    <t>Mean</t>
  </si>
  <si>
    <t>Mean:</t>
  </si>
  <si>
    <t>Count</t>
  </si>
  <si>
    <t>Pct</t>
  </si>
  <si>
    <t>Total</t>
  </si>
  <si>
    <t>Target (2 pts.): The candidate describes two or more adaptations for special populations (students with exceptionalities, gifted, ELLs and/or delayed learners).</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</si>
  <si>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</si>
  <si>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</si>
  <si>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</si>
  <si>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</si>
  <si>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</si>
  <si>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Mean of the Means</t>
  </si>
  <si>
    <t>Teacher Candidate:</t>
  </si>
  <si>
    <t>University Supervisor:</t>
  </si>
  <si>
    <t>Cooperating Teacher:</t>
  </si>
  <si>
    <t>Comments:</t>
  </si>
  <si>
    <t>1. Classroom Environment and Student Demographics (NASM IX.O.3.d; INTASC 2; CAEP 1.4)</t>
  </si>
  <si>
    <t>Target (2 pts.): The candidate provides a description of the classroom environment, including these 5 components: resources; classroom arrangement; student demographics, culture, and accommodations.</t>
  </si>
  <si>
    <t>Acceptable (1 pt.): The candidate provides a description of the classroom, including 4 of 5 components: resources; classroom arrangement; student demographics, culture, and accommodations.</t>
  </si>
  <si>
    <t>Unacceptable (0 pts.): The candidate provides incomplete information of the classroom with less than 4 of the specified components.</t>
  </si>
  <si>
    <t>2. Introduction of Unit (NASM IX.O.3.d; INTASC 4; CAEP 1.4, 3.5)</t>
  </si>
  <si>
    <t>Target (2 pts.): The candidate includes an extensive introduction of the unit, which includes an overview of the contextual background, Oklahoma Academic Standards, and the content area(s) of the unit. The candidate shows evidence of planning for ...</t>
  </si>
  <si>
    <t>Acceptable (1 pt.): The candidate includes a complete introduction of the unit, which includes an overview of the contextual background, Oklahoma Academic Standards, and the content area(s) of the unit. The candidate shows evidence of planning for...</t>
  </si>
  <si>
    <t>Unacceptable (0 pts.): The candidate provides incomplete information to introduce the unit. The candidate does not include an overview of the contextual background, Oklahoma Academic Standards, and the content area(s) of the unit. The candidate do...</t>
  </si>
  <si>
    <t>3. Factors Influencing Instruction (NASM IX.O.3.c; INTASC 7; CAEP 1.5)</t>
  </si>
  <si>
    <t>Target (2 pts.): The candidate describes 2 or more factors that influences unit instruction: students needs, interests, resources, time limits, candidates personal strengths, and/or required curriculum.</t>
  </si>
  <si>
    <t>Acceptable (1 pt.): The candidate describes 1 factor that influences unit instruction: students needs, interests, resources, time limits, candidates personal strengths, or required curriculum.</t>
  </si>
  <si>
    <t>Unacceptable (0 pts.): The candidate does not describe a factor(s) that influences unit instruction, such as students needs, interests, resources, time limits, candidates personal strengths, and/or required curriculum.</t>
  </si>
  <si>
    <t>4. Specific Instructional Strategies (NASM IX.O.3.d; INTASC 8; CAEP 1.5)</t>
  </si>
  <si>
    <t>Target (2 pts.): The candidate includes 4 or more instructional strategies, which are inclusive and engaging for students.</t>
  </si>
  <si>
    <t>Acceptable (1 pt.): The candidate includes 3 instructional strategies, which are inclusive and engaging for students.</t>
  </si>
  <si>
    <t>Unacceptable (0 pts.): The candidate includes less than 3 instructional strategies.</t>
  </si>
  <si>
    <t>5. Integration of Technology into Teaching and Learning (NASM IX.O.3.c ; INTASC 6; CAEP 1.2, 1.3, 1.5, 3.5, 4.1)</t>
  </si>
  <si>
    <t>Target (2 pts.): The candidate describes 2 ways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</si>
  <si>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</si>
  <si>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</si>
  <si>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6. Assessments Tables &amp; Analysis of Results (NASM IX.O.3.d; INTASC 6; CAEP 1.2, 1.3, 1.5, 3.5, 4.1)</t>
  </si>
  <si>
    <t>Target (2 pts.): The candidate uses extensive and ongoing assessments throughout the unit: pretest, formative, and summative/posttest. A complete analysis of data is provided, including more than 3 formative assessments administered, an analysis o...</t>
  </si>
  <si>
    <t>Acceptable (1 pt.): The candidate uses ongoing assessments throughout the unit: pretest, formative, and summative/posttest. A complete analysis of data is provided, including 3 formative assessments administered, an analysis of the post assessment...</t>
  </si>
  <si>
    <t>Unacceptable (0 pts.): The candidate does not use ongoing assessments throughout the unit: pretest, formative, and summative/posttest. A complete analysis of data is not provided: 3 formative assessments, analysis of the post assessment results in...</t>
  </si>
  <si>
    <t>7. Adaptations for Special Populations (NASM IX.O.3.d ; INTASC 1; CAEP 1.1, 3.5)</t>
  </si>
  <si>
    <t>8. Classroom Management (NASM IX.O.3.d; INTASC 3; CAEP 1.4, 2.3)</t>
  </si>
  <si>
    <t>Target (2 pts.): The candidate discusses 3 components of the classroom management plan and includes how the plan supports student learning.</t>
  </si>
  <si>
    <t>Acceptable (1 pt.): The candidate discusses 2 components of the classroom management plan and includes how the plan supports student learning.</t>
  </si>
  <si>
    <t>Unacceptable (0 pts.): The candidate discusses 1 component of the classroom management plan and includes how the plan supports student learning.</t>
  </si>
  <si>
    <t>9. Recommendations for Improvement (NASM IX.O.3.c and d; INTASC 9; CAEP 1.2, 1.5, 3.6)</t>
  </si>
  <si>
    <t>Target (2 pts.): The candidate articulates 2 areas in need of personal improvement during future instruction and/or through professional development opportunities.</t>
  </si>
  <si>
    <t>Acceptable (1 pt.): The candidate articulates 1 area in need of personal improvement during future instruction and/or through professional development opportunities.</t>
  </si>
  <si>
    <t>Unacceptable (0 pts.): The candidate does not articulate an area(s) in need of personal improvement during future instruction and/or through professional development opportunities.</t>
  </si>
  <si>
    <t>10. Lesson Plan Format (NASM IX.O.3.d; INTASC 5; CAEP 1.3, 3.5)</t>
  </si>
  <si>
    <t>Target (2 pts.): The candidate makes the unit content meaningful through practical applications and integration of students prior experiences. The lesson plans include: Objectives, Anticipatory Set, Modeling, Guided Practice/Guided Instruction/Mo...</t>
  </si>
  <si>
    <t>Acceptable (1 pt.): The candidate makes consistent efforts to make the unit content meaningful through practical applications and integration of students prior experiences. The lesson plans include: Objectives, Anticipatory Set, Modeling, Guided ...</t>
  </si>
  <si>
    <t>Unacceptable (0 pts.): The candidate does not make the unit content meaningful through practical applications and integration of students prior experiences. The lesson plans do not include all of the following: Objectives, Anticipatory Set, Model...</t>
  </si>
  <si>
    <t>11. Grammar, Usage, and Mechanics (NASM VIII.A.6)</t>
  </si>
  <si>
    <t>Teacher Work Sample, Music</t>
  </si>
  <si>
    <t>Spring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</si>
</sst>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b/>
      <sz val="8"/>
      <name val="MS Sans Serif"/>
    </font>
    <font>
      <b/>
      <i/>
      <sz val="11"/>
      <name val="Calibri"/>
      <family val="2"/>
      <scheme val="minor"/>
    </font>
    <font>
      <b/>
      <sz val="1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i/>
      <sz val="11"/>
      <color rgb="FF000000"/>
      <name val="Calibri"/>
      <family val="2"/>
      <scheme val="minor"/>
    </font>
    <font>
      <sz val="8"/>
      <color indexed="12"/>
      <name val="MS Sans Serif"/>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s>
  <cellStyleXfs count="1">
    <xf numFmtId="0" fontId="0" fillId="0" borderId="0" applyAlignment="0">
      <alignment vertical="top" wrapText="1"/>
      <protection locked="0"/>
    </xf>
  </cellStyleXfs>
  <cellXfs count="62">
    <xf numFmtId="0" fontId="0" fillId="0" borderId="0" xfId="0" applyAlignment="1">
      <alignment vertical="top"/>
      <protection locked="0"/>
    </xf>
    <xf numFmtId="0" fontId="4" fillId="0" borderId="7" xfId="0" applyFont="1" applyBorder="1" applyAlignment="1" applyProtection="1">
      <alignment horizontal="right" wrapText="1"/>
      <protection hidden="1"/>
    </xf>
    <xf numFmtId="10" fontId="4" fillId="0" borderId="1" xfId="0" applyNumberFormat="1" applyFont="1" applyBorder="1" applyAlignment="1" applyProtection="1">
      <alignment horizontal="right" wrapText="1"/>
      <protection hidden="1"/>
    </xf>
    <xf numFmtId="0" fontId="4" fillId="0" borderId="2" xfId="0" applyFont="1" applyBorder="1" applyAlignment="1" applyProtection="1">
      <alignment horizontal="right" wrapText="1"/>
      <protection hidden="1"/>
    </xf>
    <xf numFmtId="10" fontId="4" fillId="0" borderId="2" xfId="0" applyNumberFormat="1" applyFont="1" applyBorder="1" applyAlignment="1" applyProtection="1">
      <alignment horizontal="right" wrapText="1"/>
      <protection hidden="1"/>
    </xf>
    <xf numFmtId="0" fontId="4" fillId="0" borderId="8" xfId="0" applyFont="1" applyBorder="1" applyAlignment="1" applyProtection="1">
      <alignment horizontal="right" wrapText="1"/>
      <protection hidden="1"/>
    </xf>
    <xf numFmtId="0" fontId="4" fillId="0" borderId="9" xfId="0" applyFont="1" applyBorder="1" applyAlignment="1" applyProtection="1">
      <alignment horizontal="right" wrapText="1"/>
      <protection hidden="1"/>
    </xf>
    <xf numFmtId="0" fontId="0" fillId="0" borderId="0" xfId="0" applyFont="1" applyFill="1" applyAlignment="1" applyProtection="1">
      <alignment horizontal="left" vertical="top" wrapText="1"/>
      <protection hidden="1"/>
    </xf>
    <xf numFmtId="0" fontId="0" fillId="0" borderId="0" xfId="0" applyFill="1" applyAlignment="1" applyProtection="1">
      <alignment horizontal="right" vertical="top" wrapText="1"/>
      <protection hidden="1"/>
    </xf>
    <xf numFmtId="0" fontId="0" fillId="0" borderId="0" xfId="0" applyFill="1" applyAlignment="1" applyProtection="1">
      <alignment horizontal="center" vertical="top" wrapText="1"/>
      <protection hidden="1"/>
    </xf>
    <xf numFmtId="0" fontId="0" fillId="0" borderId="0" xfId="0" applyFont="1" applyFill="1" applyAlignment="1" applyProtection="1">
      <alignment horizontal="center" vertical="top" wrapText="1"/>
      <protection hidden="1"/>
    </xf>
    <xf numFmtId="49" fontId="1" fillId="0" borderId="0" xfId="0" applyNumberFormat="1" applyFont="1" applyFill="1" applyAlignment="1" applyProtection="1">
      <alignment horizontal="right" wrapText="1"/>
      <protection hidden="1"/>
    </xf>
    <xf numFmtId="49" fontId="1" fillId="0" borderId="0" xfId="0" applyNumberFormat="1" applyFont="1" applyFill="1" applyAlignment="1" applyProtection="1">
      <alignment horizontal="center" wrapText="1"/>
      <protection hidden="1"/>
    </xf>
    <xf numFmtId="0" fontId="1" fillId="0" borderId="0" xfId="0" applyFont="1" applyFill="1" applyAlignment="1" applyProtection="1">
      <alignment horizontal="center" wrapText="1"/>
      <protection hidden="1"/>
    </xf>
    <xf numFmtId="0" fontId="1" fillId="0" borderId="0" xfId="0" applyFont="1" applyFill="1" applyAlignment="1" applyProtection="1">
      <alignment horizontal="left" wrapText="1"/>
      <protection hidden="1"/>
    </xf>
    <xf numFmtId="1" fontId="0" fillId="0" borderId="0" xfId="0" applyNumberFormat="1" applyFill="1" applyAlignment="1" applyProtection="1">
      <alignment horizontal="center" vertical="top" wrapText="1"/>
      <protection hidden="1"/>
    </xf>
    <xf numFmtId="2" fontId="1" fillId="0" borderId="0" xfId="0" applyNumberFormat="1" applyFont="1" applyFill="1" applyAlignment="1" applyProtection="1">
      <alignment horizontal="center" vertical="top" wrapText="1"/>
      <protection hidden="1"/>
    </xf>
    <xf numFmtId="0" fontId="0" fillId="0" borderId="0" xfId="0" applyFill="1" applyAlignment="1" applyProtection="1">
      <alignment horizontal="left" vertical="top" wrapText="1"/>
      <protection hidden="1"/>
    </xf>
    <xf numFmtId="0" fontId="0" fillId="0" borderId="0" xfId="0" applyNumberFormat="1" applyFill="1" applyAlignment="1" applyProtection="1">
      <alignment horizontal="center" vertical="top" wrapText="1"/>
      <protection hidden="1"/>
    </xf>
    <xf numFmtId="0" fontId="1" fillId="0" borderId="0" xfId="0" applyFont="1" applyFill="1" applyAlignment="1" applyProtection="1">
      <alignment horizontal="right" vertical="top" wrapText="1"/>
      <protection hidden="1"/>
    </xf>
    <xf numFmtId="0" fontId="0" fillId="0" borderId="0" xfId="0" applyAlignment="1" applyProtection="1">
      <alignment horizontal="right" vertical="top"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22" fontId="0" fillId="0" borderId="0" xfId="0" applyNumberFormat="1" applyAlignment="1" applyProtection="1">
      <alignment horizontal="left" vertical="top" wrapText="1"/>
      <protection hidden="1"/>
    </xf>
    <xf numFmtId="2" fontId="0" fillId="0" borderId="0" xfId="0" applyNumberFormat="1" applyAlignment="1" applyProtection="1">
      <alignment horizontal="right" vertical="top" wrapText="1"/>
      <protection hidden="1"/>
    </xf>
    <xf numFmtId="2" fontId="0" fillId="0" borderId="0" xfId="0" applyNumberFormat="1" applyAlignment="1" applyProtection="1">
      <alignment horizontal="left" vertical="top" wrapText="1"/>
      <protection hidden="1"/>
    </xf>
    <xf numFmtId="2" fontId="0" fillId="0" borderId="0" xfId="0" applyNumberFormat="1" applyFont="1" applyAlignment="1" applyProtection="1">
      <alignment horizontal="left" vertical="top" wrapText="1"/>
      <protection hidden="1"/>
    </xf>
    <xf numFmtId="0" fontId="0"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Border="1" applyAlignment="1" applyProtection="1">
      <alignment horizontal="center" wrapText="1"/>
      <protection hidden="1"/>
    </xf>
    <xf numFmtId="0" fontId="6" fillId="0" borderId="2" xfId="0" applyFont="1" applyBorder="1" applyAlignment="1" applyProtection="1">
      <alignment horizontal="right" wrapText="1"/>
      <protection hidden="1"/>
    </xf>
    <xf numFmtId="0" fontId="6"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4" fillId="0" borderId="0" xfId="0" applyFont="1" applyBorder="1" applyAlignment="1" applyProtection="1">
      <alignment horizontal="right" wrapText="1"/>
      <protection hidden="1"/>
    </xf>
    <xf numFmtId="10" fontId="4"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2" fontId="3" fillId="0" borderId="2" xfId="0" applyNumberFormat="1" applyFont="1" applyBorder="1" applyAlignment="1" applyProtection="1">
      <alignment horizontal="center" vertical="top"/>
      <protection hidden="1"/>
    </xf>
    <xf numFmtId="0" fontId="2" fillId="0" borderId="0" xfId="0" applyFont="1" applyAlignment="1" applyProtection="1">
      <alignment horizontal="center" vertical="top"/>
      <protection hidden="1"/>
    </xf>
    <xf numFmtId="0" fontId="3" fillId="0" borderId="0" xfId="0" applyFont="1" applyAlignment="1" applyProtection="1">
      <alignment horizontal="center" vertical="top"/>
      <protection hidden="1"/>
    </xf>
    <xf numFmtId="0" fontId="4" fillId="0" borderId="1" xfId="0" applyFont="1" applyBorder="1" applyAlignment="1" applyProtection="1">
      <alignment horizontal="left" vertical="top" wrapText="1"/>
      <protection hidden="1"/>
    </xf>
    <xf numFmtId="0" fontId="6" fillId="0" borderId="4" xfId="0" applyFont="1" applyBorder="1" applyAlignment="1" applyProtection="1">
      <alignment horizontal="center" wrapText="1"/>
      <protection hidden="1"/>
    </xf>
    <xf numFmtId="2" fontId="6" fillId="0" borderId="2" xfId="0" applyNumberFormat="1" applyFont="1" applyBorder="1" applyAlignment="1" applyProtection="1">
      <alignment horizontal="center" wrapText="1"/>
      <protection hidden="1"/>
    </xf>
    <xf numFmtId="0" fontId="7" fillId="0" borderId="1" xfId="0" applyFont="1" applyBorder="1" applyAlignment="1" applyProtection="1">
      <alignment horizontal="left" vertical="top" wrapText="1"/>
      <protection hidden="1"/>
    </xf>
    <xf numFmtId="0" fontId="7" fillId="0" borderId="0" xfId="0" applyFont="1" applyBorder="1" applyAlignment="1" applyProtection="1">
      <alignment horizontal="left" wrapText="1"/>
      <protection hidden="1"/>
    </xf>
    <xf numFmtId="2" fontId="6" fillId="0" borderId="0" xfId="0" applyNumberFormat="1" applyFont="1" applyBorder="1" applyAlignment="1" applyProtection="1">
      <alignment horizontal="center" wrapText="1"/>
      <protection hidden="1"/>
    </xf>
    <xf numFmtId="0" fontId="7" fillId="0" borderId="0" xfId="0" applyFont="1" applyBorder="1" applyAlignment="1" applyProtection="1">
      <alignment horizontal="left" vertical="top" wrapText="1"/>
      <protection hidden="1"/>
    </xf>
    <xf numFmtId="49" fontId="1" fillId="0" borderId="0" xfId="0" applyNumberFormat="1" applyFont="1" applyAlignment="1" applyProtection="1">
      <alignment horizontal="left" wrapText="1"/>
      <protection hidden="1"/>
    </xf>
    <xf numFmtId="0" fontId="1" fillId="0" borderId="0" xfId="0" applyFont="1" applyAlignment="1" applyProtection="1">
      <alignment horizontal="left" wrapText="1"/>
      <protection hidden="1"/>
    </xf>
    <xf numFmtId="0" fontId="0" fillId="0" borderId="0" xfId="0" applyAlignment="1">
      <alignment horizontal="left" vertical="top"/>
      <protection locked="0"/>
    </xf>
    <xf numFmtId="0" fontId="0" fillId="0" borderId="0" xfId="0" applyNumberFormat="1" applyAlignment="1">
      <alignment horizontal="center" vertical="top"/>
      <protection locked="0"/>
    </xf>
    <xf numFmtId="22" fontId="8" fillId="0" borderId="0" xfId="0" applyNumberFormat="1" applyFont="1" applyAlignment="1">
      <alignment horizontal="left" vertical="top"/>
      <protection locked="0"/>
    </xf>
    <xf numFmtId="0" fontId="2"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3" fillId="0" borderId="0" xfId="0" applyFont="1" applyAlignment="1" applyProtection="1">
      <alignment horizontal="center" vertical="top"/>
      <protection hidden="1"/>
    </xf>
    <xf numFmtId="0" fontId="2" fillId="0" borderId="0" xfId="0" applyFont="1" applyAlignment="1" applyProtection="1">
      <alignment horizontal="center" vertical="top" wrapText="1"/>
      <protection hidden="1"/>
    </xf>
    <xf numFmtId="0" fontId="6" fillId="0" borderId="10" xfId="0" applyFont="1" applyBorder="1" applyAlignment="1" applyProtection="1">
      <alignment horizontal="left" vertical="top" wrapText="1"/>
      <protection hidden="1"/>
    </xf>
    <xf numFmtId="0" fontId="0" fillId="0" borderId="6" xfId="0" applyBorder="1" applyAlignment="1" applyProtection="1">
      <alignment vertical="top" wrapText="1"/>
      <protection hidden="1"/>
    </xf>
    <xf numFmtId="0" fontId="6" fillId="0" borderId="5" xfId="0" applyFont="1" applyBorder="1" applyAlignment="1" applyProtection="1">
      <alignment horizontal="left" vertical="top" wrapText="1"/>
      <protection hidden="1"/>
    </xf>
    <xf numFmtId="0" fontId="3" fillId="0" borderId="2" xfId="0" applyFont="1" applyBorder="1" applyAlignment="1" applyProtection="1">
      <alignment vertical="top"/>
      <protection hidden="1"/>
    </xf>
    <xf numFmtId="0" fontId="0" fillId="0" borderId="2" xfId="0" applyBorder="1" applyAlignment="1" applyProtection="1">
      <alignment vertical="top"/>
      <protection hidden="1"/>
    </xf>
    <xf numFmtId="0" fontId="2" fillId="0" borderId="0" xfId="0" applyFont="1" applyFill="1" applyAlignment="1" applyProtection="1">
      <alignment horizontal="center" vertical="top" wrapText="1"/>
      <protection hidden="1"/>
    </xf>
    <xf numFmtId="0" fontId="3" fillId="0" borderId="0" xfId="0" applyFont="1" applyFill="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tabSelected="1" workbookViewId="0">
      <selection activeCell="B8" sqref="B8"/>
    </sheetView>
  </sheetViews>
  <sheetFormatPr defaultColWidth="9.33203125" defaultRowHeight="15" x14ac:dyDescent="0.15"/>
  <cols>
    <col min="1" max="1" width="20.83203125" style="32" customWidth="1"/>
    <col min="2" max="2" width="80.83203125" style="32" customWidth="1"/>
    <col min="3" max="3" width="7.33203125" style="32" bestFit="1" customWidth="1"/>
    <col min="4" max="4" width="10.83203125" style="32" customWidth="1"/>
    <col min="5" max="16384" width="9.33203125" style="32"/>
  </cols>
  <sheetData>
    <row r="1" spans="1:13" s="28" customFormat="1" x14ac:dyDescent="0.15">
      <c r="A1" s="51" t="s">
        <v>4</v>
      </c>
      <c r="B1" s="52"/>
      <c r="C1" s="52"/>
      <c r="D1" s="52"/>
      <c r="E1" s="37"/>
      <c r="F1" s="37"/>
      <c r="G1" s="37"/>
      <c r="H1" s="37"/>
      <c r="I1" s="37"/>
      <c r="J1" s="37"/>
      <c r="K1" s="37"/>
      <c r="L1" s="37"/>
      <c r="M1" s="37"/>
    </row>
    <row r="2" spans="1:13" s="28" customFormat="1" x14ac:dyDescent="0.15">
      <c r="A2" s="53" t="s">
        <v>5</v>
      </c>
      <c r="B2" s="52"/>
      <c r="C2" s="52"/>
      <c r="D2" s="52"/>
      <c r="E2" s="38"/>
      <c r="F2" s="38"/>
      <c r="G2" s="38"/>
      <c r="H2" s="38"/>
      <c r="I2" s="38"/>
      <c r="J2" s="38"/>
      <c r="K2" s="38"/>
      <c r="L2" s="38"/>
      <c r="M2" s="38"/>
    </row>
    <row r="3" spans="1:13" s="28" customFormat="1" x14ac:dyDescent="0.15">
      <c r="A3" s="54" t="s">
        <v>69</v>
      </c>
      <c r="B3" s="54"/>
      <c r="C3" s="54"/>
      <c r="D3" s="54"/>
      <c r="E3" s="37"/>
      <c r="F3" s="37"/>
      <c r="G3" s="37"/>
      <c r="H3" s="37"/>
      <c r="I3" s="37"/>
      <c r="J3" s="37"/>
      <c r="K3" s="37"/>
      <c r="L3" s="37"/>
      <c r="M3" s="37"/>
    </row>
    <row r="4" spans="1:13" s="28" customFormat="1" x14ac:dyDescent="0.15">
      <c r="A4" s="53" t="s">
        <v>70</v>
      </c>
      <c r="B4" s="52"/>
      <c r="C4" s="52"/>
      <c r="D4" s="52"/>
      <c r="E4" s="38"/>
      <c r="F4" s="38"/>
      <c r="G4" s="38"/>
      <c r="H4" s="38"/>
      <c r="I4" s="38"/>
      <c r="J4" s="38"/>
      <c r="K4" s="38"/>
      <c r="L4" s="38"/>
      <c r="M4" s="38"/>
    </row>
    <row r="6" spans="1:13" x14ac:dyDescent="0.25">
      <c r="A6" s="29"/>
      <c r="B6" s="29"/>
      <c r="C6" s="30" t="s">
        <v>17</v>
      </c>
      <c r="D6" s="31" t="s">
        <v>18</v>
      </c>
    </row>
    <row r="7" spans="1:13" ht="45" customHeight="1" x14ac:dyDescent="0.25">
      <c r="A7" s="57" t="s">
        <v>31</v>
      </c>
      <c r="B7" s="39" t="s">
        <v>32</v>
      </c>
      <c r="C7" s="1">
        <f>IFERROR(COUNTIF(Textual!$E$6:$E$22,2),"")</f>
        <v>6</v>
      </c>
      <c r="D7" s="2">
        <f>IFERROR(C7/$C$10,"")</f>
        <v>1</v>
      </c>
    </row>
    <row r="8" spans="1:13" ht="45" x14ac:dyDescent="0.25">
      <c r="A8" s="56"/>
      <c r="B8" s="39" t="s">
        <v>33</v>
      </c>
      <c r="C8" s="1">
        <f>IFERROR(COUNTIF(Textual!$E$6:$E$22,1),"")</f>
        <v>0</v>
      </c>
      <c r="D8" s="2">
        <f t="shared" ref="D8:D9" si="0">IFERROR(C8/$C$10,"")</f>
        <v>0</v>
      </c>
    </row>
    <row r="9" spans="1:13" ht="30" x14ac:dyDescent="0.25">
      <c r="A9" s="40" t="s">
        <v>15</v>
      </c>
      <c r="B9" s="39" t="s">
        <v>34</v>
      </c>
      <c r="C9" s="1">
        <f>IFERROR(COUNTIF(Textual!$G$6:$G$22,0),"")</f>
        <v>0</v>
      </c>
      <c r="D9" s="2">
        <f t="shared" si="0"/>
        <v>0</v>
      </c>
    </row>
    <row r="10" spans="1:13" x14ac:dyDescent="0.25">
      <c r="A10" s="41">
        <f>SUM(C7*2+C8*1+C9*0)/C10</f>
        <v>2</v>
      </c>
      <c r="B10" s="42" t="s">
        <v>19</v>
      </c>
      <c r="C10" s="3">
        <f>SUM(C7:C9)</f>
        <v>6</v>
      </c>
      <c r="D10" s="4">
        <f>SUM(D7:D9)</f>
        <v>1</v>
      </c>
    </row>
    <row r="11" spans="1:13" s="35" customFormat="1" x14ac:dyDescent="0.25">
      <c r="A11" s="29"/>
      <c r="B11" s="43"/>
      <c r="C11" s="33"/>
      <c r="D11" s="34"/>
    </row>
    <row r="12" spans="1:13" ht="60" x14ac:dyDescent="0.25">
      <c r="A12" s="55" t="s">
        <v>35</v>
      </c>
      <c r="B12" s="39" t="s">
        <v>36</v>
      </c>
      <c r="C12" s="5">
        <f>IFERROR(COUNTIF(Textual!$G$6:$G$22,2),"")</f>
        <v>5</v>
      </c>
      <c r="D12" s="2">
        <f>IFERROR(C12/$C$15,"")</f>
        <v>0.83333333333333337</v>
      </c>
    </row>
    <row r="13" spans="1:13" ht="60" x14ac:dyDescent="0.25">
      <c r="A13" s="56"/>
      <c r="B13" s="39" t="s">
        <v>37</v>
      </c>
      <c r="C13" s="5">
        <f>IFERROR(COUNTIF(Textual!$G$6:$G$22,1),"")</f>
        <v>1</v>
      </c>
      <c r="D13" s="2">
        <f t="shared" ref="D13:D14" si="1">IFERROR(C13/$C$15,"")</f>
        <v>0.16666666666666666</v>
      </c>
    </row>
    <row r="14" spans="1:13" ht="60" x14ac:dyDescent="0.25">
      <c r="A14" s="40" t="s">
        <v>15</v>
      </c>
      <c r="B14" s="39" t="s">
        <v>38</v>
      </c>
      <c r="C14" s="5">
        <f>IFERROR(COUNTIF(Textual!$G$6:$G$22,0),"")</f>
        <v>0</v>
      </c>
      <c r="D14" s="2">
        <f t="shared" si="1"/>
        <v>0</v>
      </c>
    </row>
    <row r="15" spans="1:13" x14ac:dyDescent="0.25">
      <c r="A15" s="41">
        <f>SUM(C12*2+C13*1+C14*0)/C15</f>
        <v>1.8333333333333333</v>
      </c>
      <c r="B15" s="42" t="s">
        <v>19</v>
      </c>
      <c r="C15" s="3">
        <f>SUM(C12:C14)</f>
        <v>6</v>
      </c>
      <c r="D15" s="4">
        <f>SUM(D12:D14)</f>
        <v>1</v>
      </c>
    </row>
    <row r="16" spans="1:13" s="35" customFormat="1" x14ac:dyDescent="0.25">
      <c r="A16" s="29"/>
      <c r="B16" s="43"/>
      <c r="C16" s="33"/>
      <c r="D16" s="34"/>
    </row>
    <row r="17" spans="1:4" ht="45" customHeight="1" x14ac:dyDescent="0.25">
      <c r="A17" s="55" t="s">
        <v>39</v>
      </c>
      <c r="B17" s="39" t="s">
        <v>40</v>
      </c>
      <c r="C17" s="6">
        <f>IFERROR(COUNTIF(Textual!$I$6:$I$22,2),"")</f>
        <v>6</v>
      </c>
      <c r="D17" s="2">
        <f>IFERROR(C17/$C$20,"")</f>
        <v>1</v>
      </c>
    </row>
    <row r="18" spans="1:4" ht="45" x14ac:dyDescent="0.25">
      <c r="A18" s="56"/>
      <c r="B18" s="39" t="s">
        <v>41</v>
      </c>
      <c r="C18" s="1">
        <f>IFERROR(COUNTIF(Textual!$I$6:$I$22,1),"")</f>
        <v>0</v>
      </c>
      <c r="D18" s="2">
        <f t="shared" ref="D18:D19" si="2">IFERROR(C18/$C$20,"")</f>
        <v>0</v>
      </c>
    </row>
    <row r="19" spans="1:4" ht="45" x14ac:dyDescent="0.25">
      <c r="A19" s="40" t="s">
        <v>15</v>
      </c>
      <c r="B19" s="39" t="s">
        <v>42</v>
      </c>
      <c r="C19" s="1">
        <f>IFERROR(COUNTIF(Textual!$I$6:$I$22,0),"")</f>
        <v>0</v>
      </c>
      <c r="D19" s="2">
        <f t="shared" si="2"/>
        <v>0</v>
      </c>
    </row>
    <row r="20" spans="1:4" x14ac:dyDescent="0.25">
      <c r="A20" s="41">
        <f>SUM(C17*2+C18*1+C19*0)/C20</f>
        <v>2</v>
      </c>
      <c r="B20" s="42" t="s">
        <v>19</v>
      </c>
      <c r="C20" s="3">
        <f>SUM(C17:C19)</f>
        <v>6</v>
      </c>
      <c r="D20" s="4">
        <f>SUM(D17:D19)</f>
        <v>1</v>
      </c>
    </row>
    <row r="21" spans="1:4" x14ac:dyDescent="0.25">
      <c r="A21" s="44"/>
      <c r="B21" s="45"/>
      <c r="C21" s="33"/>
      <c r="D21" s="34"/>
    </row>
    <row r="22" spans="1:4" s="35" customFormat="1" x14ac:dyDescent="0.25">
      <c r="A22" s="29"/>
      <c r="B22" s="43"/>
      <c r="C22" s="30" t="s">
        <v>17</v>
      </c>
      <c r="D22" s="31" t="s">
        <v>18</v>
      </c>
    </row>
    <row r="23" spans="1:4" ht="30" customHeight="1" x14ac:dyDescent="0.25">
      <c r="A23" s="55" t="s">
        <v>43</v>
      </c>
      <c r="B23" s="39" t="s">
        <v>44</v>
      </c>
      <c r="C23" s="6">
        <f>IFERROR(COUNTIF(Textual!$K$6:$K$22,2),"")</f>
        <v>6</v>
      </c>
      <c r="D23" s="2">
        <f>IFERROR(C23/$C$26,"")</f>
        <v>1</v>
      </c>
    </row>
    <row r="24" spans="1:4" ht="60" customHeight="1" x14ac:dyDescent="0.25">
      <c r="A24" s="56"/>
      <c r="B24" s="39" t="s">
        <v>45</v>
      </c>
      <c r="C24" s="1">
        <f>IFERROR(COUNTIF(Textual!$K$6:$K$22,1),"")</f>
        <v>0</v>
      </c>
      <c r="D24" s="2">
        <f>IFERROR(C24/$C$26,"")</f>
        <v>0</v>
      </c>
    </row>
    <row r="25" spans="1:4" ht="30" x14ac:dyDescent="0.25">
      <c r="A25" s="40" t="s">
        <v>15</v>
      </c>
      <c r="B25" s="39" t="s">
        <v>46</v>
      </c>
      <c r="C25" s="1">
        <f>IFERROR(COUNTIF(Textual!$K$6:$K$22,0),"")</f>
        <v>0</v>
      </c>
      <c r="D25" s="2">
        <f>IFERROR(C25/$C$26,"")</f>
        <v>0</v>
      </c>
    </row>
    <row r="26" spans="1:4" x14ac:dyDescent="0.25">
      <c r="A26" s="41">
        <f>SUM(C23*2+C24*1+C25*0)/C26</f>
        <v>2</v>
      </c>
      <c r="B26" s="42" t="s">
        <v>19</v>
      </c>
      <c r="C26" s="3">
        <f>SUM(C23:C25)</f>
        <v>6</v>
      </c>
      <c r="D26" s="4">
        <f>SUM(D23:D25)</f>
        <v>1</v>
      </c>
    </row>
    <row r="27" spans="1:4" s="35" customFormat="1" x14ac:dyDescent="0.25">
      <c r="A27" s="29"/>
      <c r="B27" s="43"/>
    </row>
    <row r="28" spans="1:4" s="35" customFormat="1" x14ac:dyDescent="0.25">
      <c r="A28" s="29"/>
      <c r="B28" s="29"/>
      <c r="C28" s="30" t="s">
        <v>17</v>
      </c>
      <c r="D28" s="31" t="s">
        <v>18</v>
      </c>
    </row>
    <row r="29" spans="1:4" ht="30" x14ac:dyDescent="0.25">
      <c r="A29" s="55" t="s">
        <v>47</v>
      </c>
      <c r="B29" s="39" t="s">
        <v>48</v>
      </c>
      <c r="C29" s="1">
        <f>IFERROR(COUNTIF(Textual!$M$6:$M$22,2),"")</f>
        <v>6</v>
      </c>
      <c r="D29" s="2">
        <f>IFERROR(C29/$C$32,"")</f>
        <v>1</v>
      </c>
    </row>
    <row r="30" spans="1:4" ht="30" customHeight="1" x14ac:dyDescent="0.25">
      <c r="A30" s="56"/>
      <c r="B30" s="39" t="s">
        <v>49</v>
      </c>
      <c r="C30" s="1">
        <f>IFERROR(COUNTIF(Textual!$M$6:$M$22,1),"")</f>
        <v>0</v>
      </c>
      <c r="D30" s="2">
        <f>IFERROR(C30/$C$32,"")</f>
        <v>0</v>
      </c>
    </row>
    <row r="31" spans="1:4" ht="30" x14ac:dyDescent="0.25">
      <c r="A31" s="40" t="s">
        <v>15</v>
      </c>
      <c r="B31" s="39" t="s">
        <v>50</v>
      </c>
      <c r="C31" s="1">
        <f>IFERROR(COUNTIF(Textual!$M$6:$M$22,0),"")</f>
        <v>0</v>
      </c>
      <c r="D31" s="2">
        <f>IFERROR(C31/$C$32,"")</f>
        <v>0</v>
      </c>
    </row>
    <row r="32" spans="1:4" x14ac:dyDescent="0.25">
      <c r="A32" s="41">
        <f>SUM(C29*2+C30*1+C31*0)/C32</f>
        <v>2</v>
      </c>
      <c r="B32" s="42" t="s">
        <v>19</v>
      </c>
      <c r="C32" s="3">
        <f>SUM(C29:C31)</f>
        <v>6</v>
      </c>
      <c r="D32" s="4">
        <f>SUM(D29:D31)</f>
        <v>1</v>
      </c>
    </row>
    <row r="33" spans="1:4" x14ac:dyDescent="0.25">
      <c r="A33" s="29"/>
      <c r="B33" s="43"/>
    </row>
    <row r="34" spans="1:4" s="35" customFormat="1" ht="60" x14ac:dyDescent="0.25">
      <c r="A34" s="55" t="s">
        <v>51</v>
      </c>
      <c r="B34" s="39" t="s">
        <v>52</v>
      </c>
      <c r="C34" s="6">
        <f>IFERROR(COUNTIF(Textual!$O$6:$O$22,2),"")</f>
        <v>6</v>
      </c>
      <c r="D34" s="2">
        <f>IFERROR(C34/$C$37,"")</f>
        <v>1</v>
      </c>
    </row>
    <row r="35" spans="1:4" ht="60" customHeight="1" x14ac:dyDescent="0.25">
      <c r="A35" s="56"/>
      <c r="B35" s="39" t="s">
        <v>53</v>
      </c>
      <c r="C35" s="1">
        <f>IFERROR(COUNTIF(Textual!$O$6:$O$22,1),"")</f>
        <v>0</v>
      </c>
      <c r="D35" s="2">
        <f>IFERROR(C35/$C$37,"")</f>
        <v>0</v>
      </c>
    </row>
    <row r="36" spans="1:4" ht="60" x14ac:dyDescent="0.25">
      <c r="A36" s="40" t="s">
        <v>15</v>
      </c>
      <c r="B36" s="39" t="s">
        <v>54</v>
      </c>
      <c r="C36" s="1">
        <f>IFERROR(COUNTIF(Textual!$O$6:$O$22,0),"")</f>
        <v>0</v>
      </c>
      <c r="D36" s="2">
        <f>IFERROR(C36/$C$37,"")</f>
        <v>0</v>
      </c>
    </row>
    <row r="37" spans="1:4" x14ac:dyDescent="0.25">
      <c r="A37" s="41">
        <f>SUM(C34*2+C35*1+C36*0)/C37</f>
        <v>2</v>
      </c>
      <c r="B37" s="42" t="s">
        <v>19</v>
      </c>
      <c r="C37" s="3">
        <f>SUM(C34:C36)</f>
        <v>6</v>
      </c>
      <c r="D37" s="4">
        <f>SUM(D34:D36)</f>
        <v>1</v>
      </c>
    </row>
    <row r="38" spans="1:4" x14ac:dyDescent="0.25">
      <c r="A38" s="29"/>
      <c r="B38" s="43"/>
    </row>
    <row r="39" spans="1:4" s="35" customFormat="1" ht="45" x14ac:dyDescent="0.25">
      <c r="A39" s="55" t="s">
        <v>55</v>
      </c>
      <c r="B39" s="39" t="s">
        <v>20</v>
      </c>
      <c r="C39" s="6">
        <f>IFERROR(COUNTIF(Textual!$Q$6:$Q$22,2),"")</f>
        <v>5</v>
      </c>
      <c r="D39" s="2">
        <f>IFERROR(C39/$C$42,"")</f>
        <v>0.83333333333333337</v>
      </c>
    </row>
    <row r="40" spans="1:4" ht="45" customHeight="1" x14ac:dyDescent="0.25">
      <c r="A40" s="56"/>
      <c r="B40" s="39" t="s">
        <v>21</v>
      </c>
      <c r="C40" s="1">
        <f>IFERROR(COUNTIF(Textual!$Q$6:$Q$22,1),"")</f>
        <v>1</v>
      </c>
      <c r="D40" s="2">
        <f>IFERROR(C40/$C$42,"")</f>
        <v>0.16666666666666666</v>
      </c>
    </row>
    <row r="41" spans="1:4" ht="45" x14ac:dyDescent="0.25">
      <c r="A41" s="40" t="s">
        <v>15</v>
      </c>
      <c r="B41" s="39" t="s">
        <v>22</v>
      </c>
      <c r="C41" s="1">
        <f>IFERROR(COUNTIF(Textual!$Q$6:$Q$22,0),"")</f>
        <v>0</v>
      </c>
      <c r="D41" s="2">
        <f>IFERROR(C41/$C$42,"")</f>
        <v>0</v>
      </c>
    </row>
    <row r="42" spans="1:4" x14ac:dyDescent="0.25">
      <c r="A42" s="41">
        <f>SUM(C39*2+C40*1+C41*0)/C42</f>
        <v>1.8333333333333333</v>
      </c>
      <c r="B42" s="42" t="s">
        <v>19</v>
      </c>
      <c r="C42" s="3">
        <f>SUM(C39:C41)</f>
        <v>6</v>
      </c>
      <c r="D42" s="4">
        <f>SUM(D39:D41)</f>
        <v>1</v>
      </c>
    </row>
    <row r="43" spans="1:4" x14ac:dyDescent="0.25">
      <c r="A43" s="29"/>
      <c r="B43" s="43"/>
    </row>
    <row r="44" spans="1:4" s="35" customFormat="1" ht="30" x14ac:dyDescent="0.25">
      <c r="A44" s="55" t="s">
        <v>56</v>
      </c>
      <c r="B44" s="39" t="s">
        <v>57</v>
      </c>
      <c r="C44" s="6">
        <f>IFERROR(COUNTIF(Textual!$S$6:$S$22,2),"")</f>
        <v>4</v>
      </c>
      <c r="D44" s="2">
        <f>IFERROR(C44/$C$47,"")</f>
        <v>0.66666666666666663</v>
      </c>
    </row>
    <row r="45" spans="1:4" ht="30" customHeight="1" x14ac:dyDescent="0.25">
      <c r="A45" s="56"/>
      <c r="B45" s="39" t="s">
        <v>58</v>
      </c>
      <c r="C45" s="1">
        <f>IFERROR(COUNTIF(Textual!$S$6:$S$22,1),"")</f>
        <v>2</v>
      </c>
      <c r="D45" s="2">
        <f>IFERROR(C45/$C$47,"")</f>
        <v>0.33333333333333331</v>
      </c>
    </row>
    <row r="46" spans="1:4" ht="45" x14ac:dyDescent="0.25">
      <c r="A46" s="40" t="s">
        <v>15</v>
      </c>
      <c r="B46" s="39" t="s">
        <v>59</v>
      </c>
      <c r="C46" s="1">
        <f>IFERROR(COUNTIF(Textual!$S$6:$S$22,0),"")</f>
        <v>0</v>
      </c>
      <c r="D46" s="2">
        <f>IFERROR(C46/$C$47,"")</f>
        <v>0</v>
      </c>
    </row>
    <row r="47" spans="1:4" x14ac:dyDescent="0.25">
      <c r="A47" s="41">
        <f>SUM(C44*2+C45*1+C46*0)/C47</f>
        <v>1.6666666666666667</v>
      </c>
      <c r="B47" s="42" t="s">
        <v>19</v>
      </c>
      <c r="C47" s="3">
        <f>SUM(C44:C46)</f>
        <v>6</v>
      </c>
      <c r="D47" s="4">
        <f>SUM(D44:D46)</f>
        <v>1</v>
      </c>
    </row>
    <row r="48" spans="1:4" x14ac:dyDescent="0.25">
      <c r="A48" s="29"/>
      <c r="B48" s="43"/>
    </row>
    <row r="49" spans="1:4" s="35" customFormat="1" x14ac:dyDescent="0.25">
      <c r="A49" s="29"/>
      <c r="B49" s="29"/>
      <c r="C49" s="30" t="s">
        <v>17</v>
      </c>
      <c r="D49" s="31" t="s">
        <v>18</v>
      </c>
    </row>
    <row r="50" spans="1:4" s="35" customFormat="1" ht="45" x14ac:dyDescent="0.25">
      <c r="A50" s="55" t="s">
        <v>60</v>
      </c>
      <c r="B50" s="39" t="s">
        <v>61</v>
      </c>
      <c r="C50" s="1">
        <f>IFERROR(COUNTIF(Textual!$U$6:$U$22,2),"")</f>
        <v>6</v>
      </c>
      <c r="D50" s="2">
        <f>IFERROR(C50/$C$53,"")</f>
        <v>1</v>
      </c>
    </row>
    <row r="51" spans="1:4" ht="45" x14ac:dyDescent="0.25">
      <c r="A51" s="56"/>
      <c r="B51" s="39" t="s">
        <v>62</v>
      </c>
      <c r="C51" s="1">
        <f>IFERROR(COUNTIF(Textual!$U$6:$U$22,1),"")</f>
        <v>0</v>
      </c>
      <c r="D51" s="2">
        <f>IFERROR(C51/$C$53,"")</f>
        <v>0</v>
      </c>
    </row>
    <row r="52" spans="1:4" ht="45" customHeight="1" x14ac:dyDescent="0.25">
      <c r="A52" s="40" t="s">
        <v>15</v>
      </c>
      <c r="B52" s="39" t="s">
        <v>63</v>
      </c>
      <c r="C52" s="1">
        <f>IFERROR(COUNTIF(Textual!$U$6:$U$22,0),"")</f>
        <v>0</v>
      </c>
      <c r="D52" s="2">
        <f>IFERROR(C52/$C$53,"")</f>
        <v>0</v>
      </c>
    </row>
    <row r="53" spans="1:4" x14ac:dyDescent="0.25">
      <c r="A53" s="41">
        <f>SUM(C50*2+C51*1+C52*0)/C53</f>
        <v>2</v>
      </c>
      <c r="B53" s="42" t="s">
        <v>19</v>
      </c>
      <c r="C53" s="3">
        <f>SUM(C50:C52)</f>
        <v>6</v>
      </c>
      <c r="D53" s="2">
        <f>SUM(D50:D52)</f>
        <v>1</v>
      </c>
    </row>
    <row r="54" spans="1:4" x14ac:dyDescent="0.25">
      <c r="A54" s="29"/>
      <c r="B54" s="43"/>
    </row>
    <row r="55" spans="1:4" ht="60" x14ac:dyDescent="0.25">
      <c r="A55" s="55" t="s">
        <v>64</v>
      </c>
      <c r="B55" s="39" t="s">
        <v>65</v>
      </c>
      <c r="C55" s="6">
        <f>IFERROR(COUNTIF(Textual!$W$6:$W$22,2),"")</f>
        <v>6</v>
      </c>
      <c r="D55" s="2">
        <f>IFERROR(C55/$C$58,"")</f>
        <v>1</v>
      </c>
    </row>
    <row r="56" spans="1:4" s="35" customFormat="1" ht="60" x14ac:dyDescent="0.25">
      <c r="A56" s="56"/>
      <c r="B56" s="39" t="s">
        <v>66</v>
      </c>
      <c r="C56" s="1">
        <f>IFERROR(COUNTIF(Textual!$W$6:$W$22,1),"")</f>
        <v>0</v>
      </c>
      <c r="D56" s="2">
        <f>IFERROR(C56/$C$58,"")</f>
        <v>0</v>
      </c>
    </row>
    <row r="57" spans="1:4" ht="60" x14ac:dyDescent="0.25">
      <c r="A57" s="40" t="s">
        <v>15</v>
      </c>
      <c r="B57" s="39" t="s">
        <v>67</v>
      </c>
      <c r="C57" s="1">
        <f>IFERROR(COUNTIF(Textual!$W$6:$W$22,0),"")</f>
        <v>0</v>
      </c>
      <c r="D57" s="2">
        <f>IFERROR(C57/$C$58,"")</f>
        <v>0</v>
      </c>
    </row>
    <row r="58" spans="1:4" x14ac:dyDescent="0.25">
      <c r="A58" s="41">
        <f>SUM(C55*2+C56*1+C57*0)/C58</f>
        <v>2</v>
      </c>
      <c r="B58" s="42" t="s">
        <v>19</v>
      </c>
      <c r="C58" s="3">
        <f>SUM(C55:C57)</f>
        <v>6</v>
      </c>
      <c r="D58" s="4">
        <f>SUM(D55:D57)</f>
        <v>1</v>
      </c>
    </row>
    <row r="59" spans="1:4" x14ac:dyDescent="0.25">
      <c r="A59" s="29"/>
      <c r="B59" s="43"/>
    </row>
    <row r="60" spans="1:4" ht="30" x14ac:dyDescent="0.25">
      <c r="A60" s="55" t="s">
        <v>68</v>
      </c>
      <c r="B60" s="39" t="s">
        <v>23</v>
      </c>
      <c r="C60" s="6">
        <f>IFERROR(COUNTIF(Textual!$Y$6:$Y$22,2),"")</f>
        <v>6</v>
      </c>
      <c r="D60" s="2">
        <f>IFERROR(C60/$C$63,"")</f>
        <v>1</v>
      </c>
    </row>
    <row r="61" spans="1:4" s="35" customFormat="1" ht="30" x14ac:dyDescent="0.25">
      <c r="A61" s="56"/>
      <c r="B61" s="39" t="s">
        <v>24</v>
      </c>
      <c r="C61" s="1">
        <f>IFERROR(COUNTIF(Textual!$Y$6:$Y$22,1),"")</f>
        <v>0</v>
      </c>
      <c r="D61" s="2">
        <f>IFERROR(C61/$C$63,"")</f>
        <v>0</v>
      </c>
    </row>
    <row r="62" spans="1:4" ht="30" customHeight="1" x14ac:dyDescent="0.25">
      <c r="A62" s="40" t="s">
        <v>15</v>
      </c>
      <c r="B62" s="39" t="s">
        <v>25</v>
      </c>
      <c r="C62" s="1">
        <f>IFERROR(COUNTIF(Textual!$Y$6:$Y$22,0),"")</f>
        <v>0</v>
      </c>
      <c r="D62" s="2">
        <f>IFERROR(C62/$C$63,"")</f>
        <v>0</v>
      </c>
    </row>
    <row r="63" spans="1:4" x14ac:dyDescent="0.25">
      <c r="A63" s="41">
        <f>SUM(C60*2+C61*1+C62*0)/C63</f>
        <v>2</v>
      </c>
      <c r="B63" s="42" t="s">
        <v>19</v>
      </c>
      <c r="C63" s="3">
        <f>SUM(C60:C62)</f>
        <v>6</v>
      </c>
      <c r="D63" s="4">
        <f>SUM(D60:D62)</f>
        <v>1</v>
      </c>
    </row>
    <row r="65" spans="1:4" x14ac:dyDescent="0.15">
      <c r="A65" s="36">
        <f>AVERAGE(A63,A58,A53,A47,A42,A37,A32,A26,A20,A15,A10)</f>
        <v>1.9393939393939392</v>
      </c>
      <c r="B65" s="58" t="s">
        <v>26</v>
      </c>
      <c r="C65" s="59"/>
      <c r="D65" s="59"/>
    </row>
  </sheetData>
  <mergeCells count="16">
    <mergeCell ref="A23:A24"/>
    <mergeCell ref="A29:A30"/>
    <mergeCell ref="A34:A35"/>
    <mergeCell ref="B65:D65"/>
    <mergeCell ref="A39:A40"/>
    <mergeCell ref="A44:A45"/>
    <mergeCell ref="A50:A51"/>
    <mergeCell ref="A55:A56"/>
    <mergeCell ref="A60:A61"/>
    <mergeCell ref="A1:D1"/>
    <mergeCell ref="A2:D2"/>
    <mergeCell ref="A3:D3"/>
    <mergeCell ref="A4:D4"/>
    <mergeCell ref="A17:A18"/>
    <mergeCell ref="A12:A13"/>
    <mergeCell ref="A7:A8"/>
  </mergeCells>
  <printOptions horizontalCentered="1"/>
  <pageMargins left="0.5" right="0.5" top="0.5" bottom="0.5" header="0.3" footer="0.3"/>
  <pageSetup orientation="portrait"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4"/>
  <sheetViews>
    <sheetView topLeftCell="N1" zoomScaleNormal="100" workbookViewId="0">
      <selection activeCell="B7" sqref="B7:B11"/>
    </sheetView>
  </sheetViews>
  <sheetFormatPr defaultColWidth="10.6640625" defaultRowHeight="10.5" x14ac:dyDescent="0.15"/>
  <cols>
    <col min="1" max="1" width="2.83203125" style="20" bestFit="1" customWidth="1"/>
    <col min="2" max="2" width="22.33203125" style="21" bestFit="1" customWidth="1"/>
    <col min="3" max="3" width="30.5" style="21" bestFit="1" customWidth="1"/>
    <col min="4" max="4" width="26.1640625" style="21" bestFit="1" customWidth="1"/>
    <col min="5" max="5" width="16" style="20" customWidth="1"/>
    <col min="6" max="6" width="16" style="21" customWidth="1"/>
    <col min="7" max="7" width="16" style="20" customWidth="1"/>
    <col min="8" max="8" width="16" style="21" customWidth="1"/>
    <col min="9" max="9" width="16" style="20" customWidth="1"/>
    <col min="10" max="10" width="16" style="21" customWidth="1"/>
    <col min="11" max="11" width="16" style="20" customWidth="1"/>
    <col min="12" max="12" width="16" style="21" customWidth="1"/>
    <col min="13" max="13" width="16" style="20" customWidth="1"/>
    <col min="14" max="14" width="16" style="21" customWidth="1"/>
    <col min="15" max="15" width="16" style="20" customWidth="1"/>
    <col min="16" max="16" width="16" style="21" customWidth="1"/>
    <col min="17" max="17" width="16" style="20" customWidth="1"/>
    <col min="18" max="18" width="16" style="21" customWidth="1"/>
    <col min="19" max="19" width="16" style="20" customWidth="1"/>
    <col min="20" max="20" width="16" style="21" customWidth="1"/>
    <col min="21" max="21" width="16" style="20" customWidth="1"/>
    <col min="22" max="22" width="16" style="21" customWidth="1"/>
    <col min="23" max="23" width="16" style="20" customWidth="1"/>
    <col min="24" max="24" width="16" style="21" customWidth="1"/>
    <col min="25" max="25" width="16" style="20" customWidth="1"/>
    <col min="26" max="26" width="16" style="21" customWidth="1"/>
    <col min="27" max="27" width="13.6640625" style="27" customWidth="1"/>
    <col min="28" max="16384" width="10.6640625" style="27"/>
  </cols>
  <sheetData>
    <row r="1" spans="1:27" s="7" customFormat="1" ht="15" x14ac:dyDescent="0.15">
      <c r="A1" s="60" t="s">
        <v>4</v>
      </c>
      <c r="B1" s="60"/>
      <c r="C1" s="60"/>
      <c r="D1" s="60"/>
      <c r="E1" s="60"/>
      <c r="F1" s="60"/>
      <c r="G1" s="60"/>
      <c r="H1" s="60"/>
      <c r="I1" s="60"/>
      <c r="J1" s="60"/>
      <c r="K1" s="60"/>
      <c r="L1" s="60"/>
      <c r="M1" s="60"/>
    </row>
    <row r="2" spans="1:27" s="7" customFormat="1" ht="13.5" customHeight="1" x14ac:dyDescent="0.15">
      <c r="A2" s="61" t="s">
        <v>5</v>
      </c>
      <c r="B2" s="61"/>
      <c r="C2" s="61"/>
      <c r="D2" s="61"/>
      <c r="E2" s="61"/>
      <c r="F2" s="61"/>
      <c r="G2" s="61"/>
      <c r="H2" s="61"/>
      <c r="I2" s="61"/>
      <c r="J2" s="61"/>
      <c r="K2" s="61"/>
      <c r="L2" s="61"/>
      <c r="M2" s="61"/>
    </row>
    <row r="3" spans="1:27" s="7" customFormat="1" ht="13.5" customHeight="1" x14ac:dyDescent="0.15">
      <c r="A3" s="54" t="s">
        <v>69</v>
      </c>
      <c r="B3" s="54"/>
      <c r="C3" s="54"/>
      <c r="D3" s="54"/>
      <c r="E3" s="54"/>
      <c r="F3" s="54"/>
      <c r="G3" s="54"/>
      <c r="H3" s="54"/>
      <c r="I3" s="54"/>
      <c r="J3" s="54"/>
      <c r="K3" s="54"/>
      <c r="L3" s="54"/>
      <c r="M3" s="54"/>
    </row>
    <row r="4" spans="1:27" s="7" customFormat="1" ht="13.5" customHeight="1" x14ac:dyDescent="0.15">
      <c r="A4" s="61" t="s">
        <v>70</v>
      </c>
      <c r="B4" s="61"/>
      <c r="C4" s="61"/>
      <c r="D4" s="61"/>
      <c r="E4" s="61"/>
      <c r="F4" s="61"/>
      <c r="G4" s="61"/>
      <c r="H4" s="61"/>
      <c r="I4" s="61"/>
      <c r="J4" s="61"/>
      <c r="K4" s="61"/>
      <c r="L4" s="61"/>
      <c r="M4" s="61"/>
    </row>
    <row r="5" spans="1:27" s="47" customFormat="1" ht="94.5" x14ac:dyDescent="0.15">
      <c r="A5" s="46" t="s">
        <v>3</v>
      </c>
      <c r="B5" s="46" t="s">
        <v>27</v>
      </c>
      <c r="C5" s="46" t="s">
        <v>28</v>
      </c>
      <c r="D5" s="46" t="s">
        <v>29</v>
      </c>
      <c r="E5" s="46" t="s">
        <v>31</v>
      </c>
      <c r="F5" s="46" t="s">
        <v>30</v>
      </c>
      <c r="G5" s="46" t="s">
        <v>35</v>
      </c>
      <c r="H5" s="46" t="s">
        <v>30</v>
      </c>
      <c r="I5" s="46" t="s">
        <v>39</v>
      </c>
      <c r="J5" s="46" t="s">
        <v>30</v>
      </c>
      <c r="K5" s="46" t="s">
        <v>43</v>
      </c>
      <c r="L5" s="46" t="s">
        <v>30</v>
      </c>
      <c r="M5" s="46" t="s">
        <v>47</v>
      </c>
      <c r="N5" s="46" t="s">
        <v>30</v>
      </c>
      <c r="O5" s="46" t="s">
        <v>51</v>
      </c>
      <c r="P5" s="46" t="s">
        <v>30</v>
      </c>
      <c r="Q5" s="46" t="s">
        <v>55</v>
      </c>
      <c r="R5" s="46" t="s">
        <v>30</v>
      </c>
      <c r="S5" s="46" t="s">
        <v>56</v>
      </c>
      <c r="T5" s="46" t="s">
        <v>30</v>
      </c>
      <c r="U5" s="46" t="s">
        <v>60</v>
      </c>
      <c r="V5" s="46" t="s">
        <v>30</v>
      </c>
      <c r="W5" s="46" t="s">
        <v>64</v>
      </c>
      <c r="X5" s="46" t="s">
        <v>30</v>
      </c>
      <c r="Y5" s="46" t="s">
        <v>68</v>
      </c>
      <c r="Z5" s="46" t="s">
        <v>30</v>
      </c>
    </row>
    <row r="6" spans="1:27" s="21" customFormat="1" x14ac:dyDescent="0.15">
      <c r="A6" s="21">
        <v>1</v>
      </c>
      <c r="B6" s="48"/>
      <c r="C6" s="48"/>
      <c r="D6" s="48"/>
      <c r="E6" s="49">
        <v>2</v>
      </c>
      <c r="F6" s="48" t="s">
        <v>1</v>
      </c>
      <c r="G6" s="49">
        <v>1</v>
      </c>
      <c r="H6" s="48" t="s">
        <v>1</v>
      </c>
      <c r="I6" s="49">
        <v>2</v>
      </c>
      <c r="J6" s="48" t="s">
        <v>1</v>
      </c>
      <c r="K6" s="49">
        <v>2</v>
      </c>
      <c r="L6" s="48" t="s">
        <v>1</v>
      </c>
      <c r="M6" s="49">
        <v>2</v>
      </c>
      <c r="N6" s="48" t="s">
        <v>1</v>
      </c>
      <c r="O6" s="49">
        <v>2</v>
      </c>
      <c r="P6" s="48" t="s">
        <v>1</v>
      </c>
      <c r="Q6" s="49">
        <v>1</v>
      </c>
      <c r="R6" s="48" t="s">
        <v>1</v>
      </c>
      <c r="S6" s="49">
        <v>1</v>
      </c>
      <c r="T6" s="48" t="s">
        <v>1</v>
      </c>
      <c r="U6" s="49">
        <v>2</v>
      </c>
      <c r="V6" s="48" t="s">
        <v>1</v>
      </c>
      <c r="W6" s="49">
        <v>2</v>
      </c>
      <c r="X6" s="48" t="s">
        <v>1</v>
      </c>
      <c r="Y6" s="49">
        <v>2</v>
      </c>
      <c r="Z6" s="48" t="s">
        <v>1</v>
      </c>
      <c r="AA6" s="50">
        <v>43955.523275462961</v>
      </c>
    </row>
    <row r="7" spans="1:27" s="21" customFormat="1" x14ac:dyDescent="0.15">
      <c r="A7" s="21">
        <v>2</v>
      </c>
      <c r="B7" s="48"/>
      <c r="C7" s="48"/>
      <c r="D7" s="48"/>
      <c r="E7" s="49">
        <v>2</v>
      </c>
      <c r="F7" s="48" t="s">
        <v>1</v>
      </c>
      <c r="G7" s="49">
        <v>2</v>
      </c>
      <c r="H7" s="48" t="s">
        <v>1</v>
      </c>
      <c r="I7" s="49">
        <v>2</v>
      </c>
      <c r="J7" s="48" t="s">
        <v>1</v>
      </c>
      <c r="K7" s="49">
        <v>2</v>
      </c>
      <c r="L7" s="48" t="s">
        <v>1</v>
      </c>
      <c r="M7" s="49">
        <v>2</v>
      </c>
      <c r="N7" s="48" t="s">
        <v>1</v>
      </c>
      <c r="O7" s="49">
        <v>2</v>
      </c>
      <c r="P7" s="48" t="s">
        <v>1</v>
      </c>
      <c r="Q7" s="49">
        <v>2</v>
      </c>
      <c r="R7" s="48" t="s">
        <v>1</v>
      </c>
      <c r="S7" s="49">
        <v>2</v>
      </c>
      <c r="T7" s="48" t="s">
        <v>1</v>
      </c>
      <c r="U7" s="49">
        <v>2</v>
      </c>
      <c r="V7" s="48" t="s">
        <v>1</v>
      </c>
      <c r="W7" s="49">
        <v>2</v>
      </c>
      <c r="X7" s="48" t="s">
        <v>1</v>
      </c>
      <c r="Y7" s="49">
        <v>2</v>
      </c>
      <c r="Z7" s="48" t="s">
        <v>1</v>
      </c>
      <c r="AA7" s="50">
        <v>43955.521493055552</v>
      </c>
    </row>
    <row r="8" spans="1:27" s="21" customFormat="1" x14ac:dyDescent="0.15">
      <c r="A8" s="21">
        <v>3</v>
      </c>
      <c r="B8" s="48"/>
      <c r="C8" s="48"/>
      <c r="D8" s="48"/>
      <c r="E8" s="49">
        <v>2</v>
      </c>
      <c r="F8" s="48" t="s">
        <v>1</v>
      </c>
      <c r="G8" s="49">
        <v>2</v>
      </c>
      <c r="H8" s="48" t="s">
        <v>1</v>
      </c>
      <c r="I8" s="49">
        <v>2</v>
      </c>
      <c r="J8" s="48" t="s">
        <v>1</v>
      </c>
      <c r="K8" s="49">
        <v>2</v>
      </c>
      <c r="L8" s="48" t="s">
        <v>1</v>
      </c>
      <c r="M8" s="49">
        <v>2</v>
      </c>
      <c r="N8" s="48" t="s">
        <v>1</v>
      </c>
      <c r="O8" s="49">
        <v>2</v>
      </c>
      <c r="P8" s="48" t="s">
        <v>1</v>
      </c>
      <c r="Q8" s="49">
        <v>2</v>
      </c>
      <c r="R8" s="48" t="s">
        <v>1</v>
      </c>
      <c r="S8" s="49">
        <v>2</v>
      </c>
      <c r="T8" s="48" t="s">
        <v>1</v>
      </c>
      <c r="U8" s="49">
        <v>2</v>
      </c>
      <c r="V8" s="48" t="s">
        <v>1</v>
      </c>
      <c r="W8" s="49">
        <v>2</v>
      </c>
      <c r="X8" s="48" t="s">
        <v>1</v>
      </c>
      <c r="Y8" s="49">
        <v>2</v>
      </c>
      <c r="Z8" s="48" t="s">
        <v>1</v>
      </c>
      <c r="AA8" s="50">
        <v>43955.516527777778</v>
      </c>
    </row>
    <row r="9" spans="1:27" s="21" customFormat="1" x14ac:dyDescent="0.15">
      <c r="A9" s="21">
        <v>4</v>
      </c>
      <c r="B9" s="48"/>
      <c r="C9" s="48"/>
      <c r="D9" s="48"/>
      <c r="E9" s="49">
        <v>2</v>
      </c>
      <c r="F9" s="48" t="s">
        <v>1</v>
      </c>
      <c r="G9" s="49">
        <v>2</v>
      </c>
      <c r="H9" s="48" t="s">
        <v>1</v>
      </c>
      <c r="I9" s="49">
        <v>2</v>
      </c>
      <c r="J9" s="48" t="s">
        <v>1</v>
      </c>
      <c r="K9" s="49">
        <v>2</v>
      </c>
      <c r="L9" s="48" t="s">
        <v>1</v>
      </c>
      <c r="M9" s="49">
        <v>2</v>
      </c>
      <c r="N9" s="48" t="s">
        <v>1</v>
      </c>
      <c r="O9" s="49">
        <v>2</v>
      </c>
      <c r="P9" s="48" t="s">
        <v>1</v>
      </c>
      <c r="Q9" s="49">
        <v>2</v>
      </c>
      <c r="R9" s="48" t="s">
        <v>1</v>
      </c>
      <c r="S9" s="49">
        <v>2</v>
      </c>
      <c r="T9" s="48" t="s">
        <v>1</v>
      </c>
      <c r="U9" s="49">
        <v>2</v>
      </c>
      <c r="V9" s="48" t="s">
        <v>1</v>
      </c>
      <c r="W9" s="49">
        <v>2</v>
      </c>
      <c r="X9" s="48" t="s">
        <v>1</v>
      </c>
      <c r="Y9" s="49">
        <v>2</v>
      </c>
      <c r="Z9" s="48" t="s">
        <v>1</v>
      </c>
      <c r="AA9" s="50">
        <v>43955.518750000003</v>
      </c>
    </row>
    <row r="10" spans="1:27" s="21" customFormat="1" x14ac:dyDescent="0.15">
      <c r="A10" s="21">
        <v>5</v>
      </c>
      <c r="B10" s="48"/>
      <c r="C10" s="48"/>
      <c r="D10" s="48"/>
      <c r="E10" s="49">
        <v>2</v>
      </c>
      <c r="F10" s="48" t="s">
        <v>1</v>
      </c>
      <c r="G10" s="49">
        <v>2</v>
      </c>
      <c r="H10" s="48" t="s">
        <v>1</v>
      </c>
      <c r="I10" s="49">
        <v>2</v>
      </c>
      <c r="J10" s="48" t="s">
        <v>1</v>
      </c>
      <c r="K10" s="49">
        <v>2</v>
      </c>
      <c r="L10" s="48" t="s">
        <v>1</v>
      </c>
      <c r="M10" s="49">
        <v>2</v>
      </c>
      <c r="N10" s="48" t="s">
        <v>1</v>
      </c>
      <c r="O10" s="49">
        <v>2</v>
      </c>
      <c r="P10" s="48" t="s">
        <v>1</v>
      </c>
      <c r="Q10" s="49">
        <v>2</v>
      </c>
      <c r="R10" s="48" t="s">
        <v>1</v>
      </c>
      <c r="S10" s="49">
        <v>2</v>
      </c>
      <c r="T10" s="48" t="s">
        <v>1</v>
      </c>
      <c r="U10" s="49">
        <v>2</v>
      </c>
      <c r="V10" s="48" t="s">
        <v>1</v>
      </c>
      <c r="W10" s="49">
        <v>2</v>
      </c>
      <c r="X10" s="48" t="s">
        <v>1</v>
      </c>
      <c r="Y10" s="49">
        <v>2</v>
      </c>
      <c r="Z10" s="48" t="s">
        <v>1</v>
      </c>
      <c r="AA10" s="50">
        <v>43955.519687499997</v>
      </c>
    </row>
    <row r="11" spans="1:27" s="21" customFormat="1" x14ac:dyDescent="0.15">
      <c r="A11" s="21">
        <v>6</v>
      </c>
      <c r="B11" s="48"/>
      <c r="C11" s="48"/>
      <c r="D11" s="48"/>
      <c r="E11" s="49">
        <v>2</v>
      </c>
      <c r="F11" s="48" t="s">
        <v>1</v>
      </c>
      <c r="G11" s="49">
        <v>2</v>
      </c>
      <c r="H11" s="48" t="s">
        <v>1</v>
      </c>
      <c r="I11" s="49">
        <v>2</v>
      </c>
      <c r="J11" s="48" t="s">
        <v>1</v>
      </c>
      <c r="K11" s="49">
        <v>2</v>
      </c>
      <c r="L11" s="48" t="s">
        <v>1</v>
      </c>
      <c r="M11" s="49">
        <v>2</v>
      </c>
      <c r="N11" s="48" t="s">
        <v>1</v>
      </c>
      <c r="O11" s="49">
        <v>2</v>
      </c>
      <c r="P11" s="48" t="s">
        <v>1</v>
      </c>
      <c r="Q11" s="49">
        <v>2</v>
      </c>
      <c r="R11" s="48" t="s">
        <v>1</v>
      </c>
      <c r="S11" s="49">
        <v>1</v>
      </c>
      <c r="T11" s="48" t="s">
        <v>1</v>
      </c>
      <c r="U11" s="49">
        <v>2</v>
      </c>
      <c r="V11" s="48" t="s">
        <v>1</v>
      </c>
      <c r="W11" s="49">
        <v>2</v>
      </c>
      <c r="X11" s="48" t="s">
        <v>1</v>
      </c>
      <c r="Y11" s="49">
        <v>2</v>
      </c>
      <c r="Z11" s="48" t="s">
        <v>1</v>
      </c>
      <c r="AA11" s="50">
        <v>43955.520775462966</v>
      </c>
    </row>
    <row r="12" spans="1:27" s="21" customFormat="1" x14ac:dyDescent="0.15">
      <c r="A12" s="20"/>
      <c r="E12" s="22"/>
      <c r="G12" s="22"/>
      <c r="I12" s="22"/>
      <c r="K12" s="22"/>
      <c r="M12" s="22"/>
      <c r="O12" s="22"/>
      <c r="Q12" s="22"/>
      <c r="S12" s="22"/>
      <c r="U12" s="22"/>
      <c r="W12" s="22"/>
      <c r="Y12" s="22"/>
      <c r="AA12" s="23"/>
    </row>
    <row r="13" spans="1:27" s="21" customFormat="1" x14ac:dyDescent="0.15">
      <c r="A13" s="20"/>
      <c r="E13" s="22"/>
      <c r="G13" s="22"/>
      <c r="I13" s="22"/>
      <c r="K13" s="22"/>
      <c r="M13" s="22"/>
      <c r="O13" s="22"/>
      <c r="Q13" s="22"/>
      <c r="S13" s="22"/>
      <c r="U13" s="22"/>
      <c r="W13" s="22"/>
      <c r="Y13" s="22"/>
      <c r="AA13" s="23"/>
    </row>
    <row r="14" spans="1:27" s="21" customFormat="1" x14ac:dyDescent="0.15">
      <c r="A14" s="20"/>
      <c r="E14" s="22"/>
      <c r="G14" s="22"/>
      <c r="I14" s="22"/>
      <c r="K14" s="22"/>
      <c r="M14" s="22"/>
      <c r="O14" s="22"/>
      <c r="Q14" s="22"/>
      <c r="S14" s="22"/>
      <c r="U14" s="22"/>
      <c r="W14" s="22"/>
      <c r="Y14" s="22"/>
      <c r="AA14" s="23"/>
    </row>
    <row r="15" spans="1:27" s="21" customFormat="1" x14ac:dyDescent="0.15">
      <c r="A15" s="20"/>
      <c r="E15" s="22"/>
      <c r="G15" s="22"/>
      <c r="I15" s="22"/>
      <c r="K15" s="22"/>
      <c r="M15" s="22"/>
      <c r="O15" s="22"/>
      <c r="Q15" s="22"/>
      <c r="S15" s="22"/>
      <c r="U15" s="22"/>
      <c r="W15" s="22"/>
      <c r="Y15" s="22"/>
      <c r="AA15" s="23"/>
    </row>
    <row r="16" spans="1:27" s="21" customFormat="1" x14ac:dyDescent="0.15">
      <c r="A16" s="20"/>
      <c r="E16" s="22"/>
      <c r="G16" s="22"/>
      <c r="I16" s="22"/>
      <c r="K16" s="22"/>
      <c r="M16" s="22"/>
      <c r="O16" s="22"/>
      <c r="Q16" s="22"/>
      <c r="S16" s="22"/>
      <c r="U16" s="22"/>
      <c r="W16" s="22"/>
      <c r="Y16" s="22"/>
      <c r="AA16" s="23"/>
    </row>
    <row r="17" spans="1:27" s="21" customFormat="1" x14ac:dyDescent="0.15">
      <c r="A17" s="20"/>
      <c r="E17" s="22"/>
      <c r="G17" s="22"/>
      <c r="I17" s="22"/>
      <c r="K17" s="22"/>
      <c r="M17" s="22"/>
      <c r="O17" s="22"/>
      <c r="Q17" s="22"/>
      <c r="S17" s="22"/>
      <c r="U17" s="22"/>
      <c r="W17" s="22"/>
      <c r="Y17" s="22"/>
      <c r="AA17" s="23"/>
    </row>
    <row r="18" spans="1:27" s="21" customFormat="1" x14ac:dyDescent="0.15">
      <c r="A18" s="20"/>
      <c r="E18" s="22"/>
      <c r="G18" s="22"/>
      <c r="I18" s="22"/>
      <c r="K18" s="22"/>
      <c r="M18" s="22"/>
      <c r="O18" s="22"/>
      <c r="Q18" s="22"/>
      <c r="S18" s="22"/>
      <c r="U18" s="22"/>
      <c r="W18" s="22"/>
      <c r="Y18" s="22"/>
      <c r="AA18" s="23"/>
    </row>
    <row r="19" spans="1:27" s="21" customFormat="1" x14ac:dyDescent="0.15">
      <c r="A19" s="20"/>
      <c r="E19" s="22"/>
      <c r="G19" s="22"/>
      <c r="I19" s="22"/>
      <c r="K19" s="22"/>
      <c r="M19" s="22"/>
      <c r="O19" s="22"/>
      <c r="Q19" s="22"/>
      <c r="S19" s="22"/>
      <c r="U19" s="22"/>
      <c r="W19" s="22"/>
      <c r="Y19" s="22"/>
      <c r="AA19" s="23"/>
    </row>
    <row r="20" spans="1:27" s="21" customFormat="1" x14ac:dyDescent="0.15">
      <c r="A20" s="20"/>
      <c r="E20" s="22"/>
      <c r="G20" s="22"/>
      <c r="I20" s="22"/>
      <c r="K20" s="22"/>
      <c r="M20" s="22"/>
      <c r="O20" s="22"/>
      <c r="Q20" s="22"/>
      <c r="S20" s="22"/>
      <c r="U20" s="22"/>
      <c r="W20" s="22"/>
      <c r="Y20" s="22"/>
      <c r="AA20" s="23"/>
    </row>
    <row r="21" spans="1:27" s="21" customFormat="1" x14ac:dyDescent="0.15">
      <c r="A21" s="20"/>
      <c r="E21" s="22"/>
      <c r="G21" s="22"/>
      <c r="I21" s="22"/>
      <c r="K21" s="22"/>
      <c r="M21" s="22"/>
      <c r="O21" s="22"/>
      <c r="Q21" s="22"/>
      <c r="S21" s="22"/>
      <c r="U21" s="22"/>
      <c r="W21" s="22"/>
      <c r="Y21" s="22"/>
      <c r="AA21" s="23"/>
    </row>
    <row r="22" spans="1:27" s="21" customFormat="1" x14ac:dyDescent="0.15">
      <c r="A22" s="20"/>
      <c r="E22" s="22"/>
      <c r="G22" s="22"/>
      <c r="I22" s="22"/>
      <c r="K22" s="22"/>
      <c r="M22" s="22"/>
      <c r="O22" s="22"/>
      <c r="Q22" s="22"/>
      <c r="S22" s="22"/>
      <c r="U22" s="22"/>
      <c r="W22" s="22"/>
      <c r="Y22" s="22"/>
      <c r="AA22" s="23"/>
    </row>
    <row r="24" spans="1:27" s="26" customFormat="1" x14ac:dyDescent="0.15">
      <c r="A24" s="24"/>
      <c r="B24" s="25"/>
      <c r="C24" s="25"/>
      <c r="D24" s="25"/>
      <c r="E24" s="24"/>
      <c r="F24" s="24"/>
      <c r="G24" s="24"/>
      <c r="H24" s="24"/>
      <c r="I24" s="24"/>
      <c r="J24" s="24"/>
      <c r="K24" s="24"/>
      <c r="L24" s="24"/>
      <c r="M24" s="24"/>
      <c r="N24" s="24"/>
      <c r="O24" s="24"/>
      <c r="P24" s="24"/>
      <c r="Q24" s="24"/>
      <c r="R24" s="24"/>
      <c r="S24" s="24"/>
      <c r="T24" s="24"/>
      <c r="U24" s="24"/>
      <c r="V24" s="24"/>
      <c r="W24" s="24"/>
      <c r="X24" s="24"/>
      <c r="Y24" s="24"/>
      <c r="Z24" s="25"/>
    </row>
  </sheetData>
  <mergeCells count="4">
    <mergeCell ref="A1:M1"/>
    <mergeCell ref="A2:M2"/>
    <mergeCell ref="A3:M3"/>
    <mergeCell ref="A4:M4"/>
  </mergeCells>
  <printOptions headings="1" gridLines="1"/>
  <pageMargins left="0.75" right="0.75" top="1" bottom="0" header="0" footer="0"/>
  <pageSetup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2"/>
  <sheetViews>
    <sheetView workbookViewId="0">
      <selection activeCell="B8" sqref="B8"/>
    </sheetView>
  </sheetViews>
  <sheetFormatPr defaultColWidth="10.6640625" defaultRowHeight="10.5" x14ac:dyDescent="0.15"/>
  <cols>
    <col min="1" max="1" width="7.33203125" style="8" bestFit="1" customWidth="1"/>
    <col min="2" max="12" width="5.6640625" style="9" bestFit="1" customWidth="1"/>
    <col min="13" max="13" width="6.6640625" style="10" bestFit="1" customWidth="1"/>
    <col min="14" max="16384" width="10.6640625" style="7"/>
  </cols>
  <sheetData>
    <row r="1" spans="1:27" ht="15" x14ac:dyDescent="0.15">
      <c r="A1" s="60" t="s">
        <v>4</v>
      </c>
      <c r="B1" s="60"/>
      <c r="C1" s="60"/>
      <c r="D1" s="60"/>
      <c r="E1" s="60"/>
      <c r="F1" s="60"/>
      <c r="G1" s="60"/>
      <c r="H1" s="60"/>
      <c r="I1" s="60"/>
      <c r="J1" s="60"/>
      <c r="K1" s="60"/>
      <c r="L1" s="60"/>
      <c r="M1" s="60"/>
    </row>
    <row r="2" spans="1:27" ht="13.5" customHeight="1" x14ac:dyDescent="0.15">
      <c r="A2" s="61" t="s">
        <v>5</v>
      </c>
      <c r="B2" s="61"/>
      <c r="C2" s="61"/>
      <c r="D2" s="61"/>
      <c r="E2" s="61"/>
      <c r="F2" s="61"/>
      <c r="G2" s="61"/>
      <c r="H2" s="61"/>
      <c r="I2" s="61"/>
      <c r="J2" s="61"/>
      <c r="K2" s="61"/>
      <c r="L2" s="61"/>
      <c r="M2" s="61"/>
    </row>
    <row r="3" spans="1:27" ht="13.5" customHeight="1" x14ac:dyDescent="0.15">
      <c r="A3" s="54" t="s">
        <v>69</v>
      </c>
      <c r="B3" s="54"/>
      <c r="C3" s="54"/>
      <c r="D3" s="54"/>
      <c r="E3" s="54"/>
      <c r="F3" s="54"/>
      <c r="G3" s="54"/>
      <c r="H3" s="54"/>
      <c r="I3" s="54"/>
      <c r="J3" s="54"/>
      <c r="K3" s="54"/>
      <c r="L3" s="54"/>
      <c r="M3" s="54"/>
    </row>
    <row r="4" spans="1:27" ht="13.5" customHeight="1" x14ac:dyDescent="0.15">
      <c r="A4" s="61" t="s">
        <v>70</v>
      </c>
      <c r="B4" s="61"/>
      <c r="C4" s="61"/>
      <c r="D4" s="61"/>
      <c r="E4" s="61"/>
      <c r="F4" s="61"/>
      <c r="G4" s="61"/>
      <c r="H4" s="61"/>
      <c r="I4" s="61"/>
      <c r="J4" s="61"/>
      <c r="K4" s="61"/>
      <c r="L4" s="61"/>
      <c r="M4" s="61"/>
    </row>
    <row r="5" spans="1:27" ht="13.5" customHeight="1" x14ac:dyDescent="0.15"/>
    <row r="6" spans="1:27" s="14" customFormat="1" ht="13.5" customHeight="1" x14ac:dyDescent="0.15">
      <c r="A6" s="11" t="s">
        <v>3</v>
      </c>
      <c r="B6" s="12" t="s">
        <v>2</v>
      </c>
      <c r="C6" s="12" t="s">
        <v>0</v>
      </c>
      <c r="D6" s="12" t="s">
        <v>6</v>
      </c>
      <c r="E6" s="12" t="s">
        <v>7</v>
      </c>
      <c r="F6" s="12" t="s">
        <v>8</v>
      </c>
      <c r="G6" s="12" t="s">
        <v>9</v>
      </c>
      <c r="H6" s="12" t="s">
        <v>10</v>
      </c>
      <c r="I6" s="12" t="s">
        <v>11</v>
      </c>
      <c r="J6" s="12" t="s">
        <v>12</v>
      </c>
      <c r="K6" s="12" t="s">
        <v>13</v>
      </c>
      <c r="L6" s="12" t="s">
        <v>14</v>
      </c>
      <c r="M6" s="13" t="s">
        <v>15</v>
      </c>
      <c r="O6" s="11"/>
      <c r="P6" s="12"/>
      <c r="Q6" s="12"/>
      <c r="R6" s="12"/>
      <c r="S6" s="12"/>
      <c r="T6" s="12"/>
      <c r="U6" s="12"/>
      <c r="V6" s="12"/>
      <c r="W6" s="12"/>
      <c r="X6" s="12"/>
      <c r="Y6" s="12"/>
      <c r="Z6" s="12"/>
      <c r="AA6" s="13"/>
    </row>
    <row r="7" spans="1:27" s="17" customFormat="1" ht="13.5" customHeight="1" x14ac:dyDescent="0.15">
      <c r="A7" s="8">
        <v>1</v>
      </c>
      <c r="B7" s="15">
        <f>Textual!E6</f>
        <v>2</v>
      </c>
      <c r="C7" s="15">
        <f>Textual!G6</f>
        <v>1</v>
      </c>
      <c r="D7" s="15">
        <f>Textual!I6</f>
        <v>2</v>
      </c>
      <c r="E7" s="15">
        <f>Textual!K6</f>
        <v>2</v>
      </c>
      <c r="F7" s="15">
        <f>Textual!M6</f>
        <v>2</v>
      </c>
      <c r="G7" s="15">
        <f>Textual!O6</f>
        <v>2</v>
      </c>
      <c r="H7" s="15">
        <f>Textual!Q6</f>
        <v>1</v>
      </c>
      <c r="I7" s="15">
        <f>Textual!S6</f>
        <v>1</v>
      </c>
      <c r="J7" s="15">
        <f>Textual!U6</f>
        <v>2</v>
      </c>
      <c r="K7" s="15">
        <f>Textual!W6</f>
        <v>2</v>
      </c>
      <c r="L7" s="15">
        <f>Textual!Y6</f>
        <v>2</v>
      </c>
      <c r="M7" s="16">
        <f>AVERAGE(B7:L7)</f>
        <v>1.7272727272727273</v>
      </c>
      <c r="O7" s="8"/>
      <c r="P7" s="15"/>
      <c r="Q7" s="15"/>
      <c r="R7" s="15"/>
      <c r="S7" s="15"/>
      <c r="T7" s="15"/>
      <c r="U7" s="15"/>
      <c r="V7" s="15"/>
      <c r="W7" s="15"/>
      <c r="X7" s="15"/>
      <c r="Y7" s="15"/>
      <c r="Z7" s="15"/>
      <c r="AA7" s="16"/>
    </row>
    <row r="8" spans="1:27" s="17" customFormat="1" ht="13.5" customHeight="1" x14ac:dyDescent="0.15">
      <c r="A8" s="8">
        <v>2</v>
      </c>
      <c r="B8" s="15">
        <f>Textual!E7</f>
        <v>2</v>
      </c>
      <c r="C8" s="15">
        <f>Textual!G7</f>
        <v>2</v>
      </c>
      <c r="D8" s="15">
        <f>Textual!I7</f>
        <v>2</v>
      </c>
      <c r="E8" s="15">
        <f>Textual!K7</f>
        <v>2</v>
      </c>
      <c r="F8" s="15">
        <f>Textual!M7</f>
        <v>2</v>
      </c>
      <c r="G8" s="15">
        <f>Textual!O7</f>
        <v>2</v>
      </c>
      <c r="H8" s="15">
        <f>Textual!Q7</f>
        <v>2</v>
      </c>
      <c r="I8" s="15">
        <f>Textual!S7</f>
        <v>2</v>
      </c>
      <c r="J8" s="15">
        <f>Textual!U7</f>
        <v>2</v>
      </c>
      <c r="K8" s="15">
        <f>Textual!W7</f>
        <v>2</v>
      </c>
      <c r="L8" s="15">
        <f>Textual!Y7</f>
        <v>2</v>
      </c>
      <c r="M8" s="16">
        <f t="shared" ref="M8:M12" si="0">AVERAGE(B8:L8)</f>
        <v>2</v>
      </c>
      <c r="O8" s="8"/>
      <c r="P8" s="15"/>
      <c r="Q8" s="15"/>
      <c r="R8" s="15"/>
      <c r="S8" s="15"/>
      <c r="T8" s="15"/>
      <c r="U8" s="15"/>
      <c r="V8" s="15"/>
      <c r="W8" s="15"/>
      <c r="X8" s="15"/>
      <c r="Y8" s="15"/>
      <c r="Z8" s="15"/>
      <c r="AA8" s="16"/>
    </row>
    <row r="9" spans="1:27" s="17" customFormat="1" ht="13.5" customHeight="1" x14ac:dyDescent="0.15">
      <c r="A9" s="8">
        <v>3</v>
      </c>
      <c r="B9" s="15">
        <f>Textual!E8</f>
        <v>2</v>
      </c>
      <c r="C9" s="15">
        <f>Textual!G8</f>
        <v>2</v>
      </c>
      <c r="D9" s="15">
        <f>Textual!I8</f>
        <v>2</v>
      </c>
      <c r="E9" s="15">
        <f>Textual!K8</f>
        <v>2</v>
      </c>
      <c r="F9" s="15">
        <f>Textual!M8</f>
        <v>2</v>
      </c>
      <c r="G9" s="15">
        <f>Textual!O8</f>
        <v>2</v>
      </c>
      <c r="H9" s="15">
        <f>Textual!Q8</f>
        <v>2</v>
      </c>
      <c r="I9" s="15">
        <f>Textual!S8</f>
        <v>2</v>
      </c>
      <c r="J9" s="15">
        <f>Textual!U8</f>
        <v>2</v>
      </c>
      <c r="K9" s="15">
        <f>Textual!W8</f>
        <v>2</v>
      </c>
      <c r="L9" s="15">
        <f>Textual!Y8</f>
        <v>2</v>
      </c>
      <c r="M9" s="16">
        <f t="shared" si="0"/>
        <v>2</v>
      </c>
      <c r="O9" s="8"/>
      <c r="P9" s="15"/>
      <c r="Q9" s="15"/>
      <c r="R9" s="15"/>
      <c r="S9" s="15"/>
      <c r="T9" s="15"/>
      <c r="U9" s="15"/>
      <c r="V9" s="15"/>
      <c r="W9" s="15"/>
      <c r="X9" s="15"/>
      <c r="Y9" s="15"/>
      <c r="Z9" s="15"/>
      <c r="AA9" s="16"/>
    </row>
    <row r="10" spans="1:27" s="17" customFormat="1" ht="13.5" customHeight="1" x14ac:dyDescent="0.15">
      <c r="A10" s="8">
        <v>4</v>
      </c>
      <c r="B10" s="15">
        <f>Textual!E9</f>
        <v>2</v>
      </c>
      <c r="C10" s="15">
        <f>Textual!G9</f>
        <v>2</v>
      </c>
      <c r="D10" s="15">
        <f>Textual!I9</f>
        <v>2</v>
      </c>
      <c r="E10" s="15">
        <f>Textual!K9</f>
        <v>2</v>
      </c>
      <c r="F10" s="15">
        <f>Textual!M9</f>
        <v>2</v>
      </c>
      <c r="G10" s="15">
        <f>Textual!O9</f>
        <v>2</v>
      </c>
      <c r="H10" s="15">
        <f>Textual!Q9</f>
        <v>2</v>
      </c>
      <c r="I10" s="15">
        <f>Textual!S9</f>
        <v>2</v>
      </c>
      <c r="J10" s="15">
        <f>Textual!U9</f>
        <v>2</v>
      </c>
      <c r="K10" s="15">
        <f>Textual!W9</f>
        <v>2</v>
      </c>
      <c r="L10" s="15">
        <f>Textual!Y9</f>
        <v>2</v>
      </c>
      <c r="M10" s="16">
        <f t="shared" si="0"/>
        <v>2</v>
      </c>
      <c r="O10" s="8"/>
      <c r="P10" s="15"/>
      <c r="Q10" s="15"/>
      <c r="R10" s="15"/>
      <c r="S10" s="15"/>
      <c r="T10" s="15"/>
      <c r="U10" s="15"/>
      <c r="V10" s="15"/>
      <c r="W10" s="15"/>
      <c r="X10" s="15"/>
      <c r="Y10" s="15"/>
      <c r="Z10" s="15"/>
      <c r="AA10" s="16"/>
    </row>
    <row r="11" spans="1:27" s="17" customFormat="1" ht="13.5" customHeight="1" x14ac:dyDescent="0.15">
      <c r="A11" s="8">
        <v>5</v>
      </c>
      <c r="B11" s="15">
        <f>Textual!E10</f>
        <v>2</v>
      </c>
      <c r="C11" s="15">
        <f>Textual!G10</f>
        <v>2</v>
      </c>
      <c r="D11" s="15">
        <f>Textual!I10</f>
        <v>2</v>
      </c>
      <c r="E11" s="15">
        <f>Textual!K10</f>
        <v>2</v>
      </c>
      <c r="F11" s="15">
        <f>Textual!M10</f>
        <v>2</v>
      </c>
      <c r="G11" s="15">
        <f>Textual!O10</f>
        <v>2</v>
      </c>
      <c r="H11" s="15">
        <f>Textual!Q10</f>
        <v>2</v>
      </c>
      <c r="I11" s="15">
        <f>Textual!S10</f>
        <v>2</v>
      </c>
      <c r="J11" s="15">
        <f>Textual!U10</f>
        <v>2</v>
      </c>
      <c r="K11" s="15">
        <f>Textual!W10</f>
        <v>2</v>
      </c>
      <c r="L11" s="15">
        <f>Textual!Y10</f>
        <v>2</v>
      </c>
      <c r="M11" s="16">
        <f t="shared" si="0"/>
        <v>2</v>
      </c>
      <c r="O11" s="8"/>
      <c r="P11" s="15"/>
      <c r="Q11" s="15"/>
      <c r="R11" s="15"/>
      <c r="S11" s="15"/>
      <c r="T11" s="15"/>
      <c r="U11" s="15"/>
      <c r="V11" s="15"/>
      <c r="W11" s="15"/>
      <c r="X11" s="15"/>
      <c r="Y11" s="15"/>
      <c r="Z11" s="15"/>
      <c r="AA11" s="16"/>
    </row>
    <row r="12" spans="1:27" s="17" customFormat="1" ht="13.5" customHeight="1" x14ac:dyDescent="0.15">
      <c r="A12" s="8">
        <v>6</v>
      </c>
      <c r="B12" s="15">
        <f>Textual!E11</f>
        <v>2</v>
      </c>
      <c r="C12" s="15">
        <f>Textual!G11</f>
        <v>2</v>
      </c>
      <c r="D12" s="15">
        <f>Textual!I11</f>
        <v>2</v>
      </c>
      <c r="E12" s="15">
        <f>Textual!K11</f>
        <v>2</v>
      </c>
      <c r="F12" s="15">
        <f>Textual!M11</f>
        <v>2</v>
      </c>
      <c r="G12" s="15">
        <f>Textual!O11</f>
        <v>2</v>
      </c>
      <c r="H12" s="15">
        <f>Textual!Q11</f>
        <v>2</v>
      </c>
      <c r="I12" s="15">
        <f>Textual!S11</f>
        <v>1</v>
      </c>
      <c r="J12" s="15">
        <f>Textual!U11</f>
        <v>2</v>
      </c>
      <c r="K12" s="15">
        <f>Textual!W11</f>
        <v>2</v>
      </c>
      <c r="L12" s="15">
        <f>Textual!Y11</f>
        <v>2</v>
      </c>
      <c r="M12" s="16">
        <f t="shared" si="0"/>
        <v>1.9090909090909092</v>
      </c>
      <c r="O12" s="8"/>
      <c r="P12" s="15"/>
      <c r="Q12" s="15"/>
      <c r="R12" s="15"/>
      <c r="S12" s="15"/>
      <c r="T12" s="15"/>
      <c r="U12" s="15"/>
      <c r="V12" s="15"/>
      <c r="W12" s="15"/>
      <c r="X12" s="15"/>
      <c r="Y12" s="15"/>
      <c r="Z12" s="15"/>
      <c r="AA12" s="16"/>
    </row>
    <row r="13" spans="1:27" s="17" customFormat="1" ht="13.5" customHeight="1" x14ac:dyDescent="0.15">
      <c r="A13" s="8"/>
      <c r="B13" s="15"/>
      <c r="C13" s="15"/>
      <c r="D13" s="15"/>
      <c r="E13" s="15"/>
      <c r="F13" s="15"/>
      <c r="G13" s="15"/>
      <c r="H13" s="15"/>
      <c r="I13" s="15"/>
      <c r="J13" s="15"/>
      <c r="K13" s="15"/>
      <c r="L13" s="15"/>
      <c r="M13" s="16"/>
      <c r="O13" s="8"/>
      <c r="P13" s="18"/>
      <c r="Q13" s="18"/>
      <c r="R13" s="18"/>
      <c r="S13" s="18"/>
      <c r="T13" s="18"/>
      <c r="U13" s="18"/>
      <c r="V13" s="18"/>
      <c r="W13" s="18"/>
      <c r="X13" s="18"/>
      <c r="Y13" s="18"/>
      <c r="Z13" s="18"/>
      <c r="AA13" s="16"/>
    </row>
    <row r="14" spans="1:27" ht="13.5" customHeight="1" x14ac:dyDescent="0.15">
      <c r="A14" s="19" t="s">
        <v>16</v>
      </c>
      <c r="B14" s="16">
        <f t="shared" ref="B14:M14" si="1">AVERAGE(B7:B13)</f>
        <v>2</v>
      </c>
      <c r="C14" s="16">
        <f t="shared" si="1"/>
        <v>1.8333333333333333</v>
      </c>
      <c r="D14" s="16">
        <f t="shared" si="1"/>
        <v>2</v>
      </c>
      <c r="E14" s="16">
        <f t="shared" si="1"/>
        <v>2</v>
      </c>
      <c r="F14" s="16">
        <f t="shared" si="1"/>
        <v>2</v>
      </c>
      <c r="G14" s="16">
        <f t="shared" si="1"/>
        <v>2</v>
      </c>
      <c r="H14" s="16">
        <f t="shared" si="1"/>
        <v>1.8333333333333333</v>
      </c>
      <c r="I14" s="16">
        <f t="shared" si="1"/>
        <v>1.6666666666666667</v>
      </c>
      <c r="J14" s="16">
        <f t="shared" si="1"/>
        <v>2</v>
      </c>
      <c r="K14" s="16">
        <f t="shared" si="1"/>
        <v>2</v>
      </c>
      <c r="L14" s="16">
        <f t="shared" si="1"/>
        <v>2</v>
      </c>
      <c r="M14" s="16">
        <f t="shared" si="1"/>
        <v>1.9393939393939394</v>
      </c>
      <c r="O14" s="19"/>
      <c r="P14" s="16"/>
      <c r="Q14" s="16"/>
      <c r="R14" s="16"/>
      <c r="S14" s="16"/>
      <c r="T14" s="16"/>
      <c r="U14" s="16"/>
      <c r="V14" s="16"/>
      <c r="W14" s="16"/>
      <c r="X14" s="16"/>
      <c r="Y14" s="16"/>
      <c r="Z14" s="16"/>
      <c r="AA14" s="16"/>
    </row>
    <row r="15" spans="1:27" ht="13.5" customHeight="1" x14ac:dyDescent="0.15"/>
    <row r="16" spans="1:27"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sheetData>
  <mergeCells count="4">
    <mergeCell ref="A1:M1"/>
    <mergeCell ref="A2:M2"/>
    <mergeCell ref="A3:M3"/>
    <mergeCell ref="A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Administrator</cp:lastModifiedBy>
  <cp:lastPrinted>2019-03-05T14:39:42Z</cp:lastPrinted>
  <dcterms:created xsi:type="dcterms:W3CDTF">2019-03-05T14:19:34Z</dcterms:created>
  <dcterms:modified xsi:type="dcterms:W3CDTF">2022-04-27T14:44:09Z</dcterms:modified>
</cp:coreProperties>
</file>