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aguinagav\Desktop\"/>
    </mc:Choice>
  </mc:AlternateContent>
  <xr:revisionPtr revIDLastSave="0" documentId="8_{BC399F3D-F770-4834-9AC1-E14D09E27777}" xr6:coauthVersionLast="47" xr6:coauthVersionMax="47" xr10:uidLastSave="{00000000-0000-0000-0000-000000000000}"/>
  <bookViews>
    <workbookView xWindow="-108" yWindow="-108" windowWidth="23256" windowHeight="12456" activeTab="2" xr2:uid="{00000000-000D-0000-FFFF-FFFF00000000}"/>
  </bookViews>
  <sheets>
    <sheet name="Numerical" sheetId="1" r:id="rId1"/>
    <sheet name="Textual" sheetId="2" r:id="rId2"/>
    <sheet name="ItemAnalysis" sheetId="3" r:id="rId3"/>
  </sheets>
  <definedNames>
    <definedName name="_xlnm.Print_Titles" localSheetId="0">Numerical!$A:$A</definedName>
    <definedName name="_xlnm.Print_Titles" localSheetId="1">Textual!$A:$A,Textual!$1:$2</definedName>
    <definedName name="SCP27B2" localSheetId="2">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4" i="1" l="1"/>
  <c r="I14" i="1" s="1"/>
  <c r="C14" i="1"/>
  <c r="D14" i="1"/>
  <c r="E14" i="1"/>
  <c r="F14" i="1"/>
  <c r="G14" i="1"/>
  <c r="H14" i="1"/>
  <c r="K14" i="1"/>
  <c r="M14" i="1" s="1"/>
  <c r="L14" i="1"/>
  <c r="O14" i="1"/>
  <c r="P14" i="1" s="1"/>
  <c r="R14" i="1"/>
  <c r="S14" i="1"/>
  <c r="U14" i="1" s="1"/>
  <c r="T14" i="1"/>
  <c r="Y14" i="1"/>
  <c r="Z14" i="1"/>
  <c r="AE14" i="1" s="1"/>
  <c r="AA14" i="1"/>
  <c r="AF14" i="1" s="1"/>
  <c r="B15" i="1"/>
  <c r="C15" i="1"/>
  <c r="D15" i="1"/>
  <c r="E15" i="1"/>
  <c r="F15" i="1"/>
  <c r="G15" i="1"/>
  <c r="H15" i="1"/>
  <c r="K15" i="1"/>
  <c r="M15" i="1" s="1"/>
  <c r="L15" i="1"/>
  <c r="O15" i="1"/>
  <c r="P15" i="1"/>
  <c r="R15" i="1"/>
  <c r="S15" i="1"/>
  <c r="U15" i="1" s="1"/>
  <c r="T15" i="1"/>
  <c r="Y15" i="1"/>
  <c r="AD15" i="1" s="1"/>
  <c r="Z15" i="1"/>
  <c r="AE15" i="1" s="1"/>
  <c r="AA15" i="1"/>
  <c r="AF15" i="1" s="1"/>
  <c r="B16" i="1"/>
  <c r="C16" i="1"/>
  <c r="D16" i="1"/>
  <c r="E16" i="1"/>
  <c r="F16" i="1"/>
  <c r="G16" i="1"/>
  <c r="H16" i="1"/>
  <c r="K16" i="1"/>
  <c r="L16" i="1"/>
  <c r="O16" i="1"/>
  <c r="P16" i="1"/>
  <c r="R16" i="1"/>
  <c r="S16" i="1"/>
  <c r="U16" i="1" s="1"/>
  <c r="T16" i="1"/>
  <c r="Y16" i="1"/>
  <c r="Z16" i="1"/>
  <c r="AE16" i="1" s="1"/>
  <c r="AA16" i="1"/>
  <c r="AF16" i="1" s="1"/>
  <c r="AD16" i="1"/>
  <c r="I15" i="1" l="1"/>
  <c r="AG15" i="1"/>
  <c r="W14" i="1"/>
  <c r="I16" i="1"/>
  <c r="W16" i="1"/>
  <c r="M16" i="1"/>
  <c r="W15" i="1"/>
  <c r="AD14" i="1"/>
  <c r="AG14" i="1" s="1"/>
  <c r="AG16" i="1"/>
  <c r="S4" i="1"/>
  <c r="S5" i="1"/>
  <c r="S6" i="1"/>
  <c r="S7" i="1"/>
  <c r="S8" i="1"/>
  <c r="S9" i="1"/>
  <c r="U9" i="1" s="1"/>
  <c r="S10" i="1"/>
  <c r="U10" i="1" s="1"/>
  <c r="S11" i="1"/>
  <c r="U11" i="1" s="1"/>
  <c r="S12" i="1"/>
  <c r="S13" i="1"/>
  <c r="U13" i="1" s="1"/>
  <c r="T4" i="1"/>
  <c r="T5" i="1"/>
  <c r="T6" i="1"/>
  <c r="T7" i="1"/>
  <c r="T8" i="1"/>
  <c r="T9" i="1"/>
  <c r="T10" i="1"/>
  <c r="T11" i="1"/>
  <c r="T12" i="1"/>
  <c r="T13" i="1"/>
  <c r="R4" i="1"/>
  <c r="R5" i="1"/>
  <c r="R6" i="1"/>
  <c r="R7" i="1"/>
  <c r="R8" i="1"/>
  <c r="R9" i="1"/>
  <c r="R10" i="1"/>
  <c r="R11" i="1"/>
  <c r="R12" i="1"/>
  <c r="R13" i="1"/>
  <c r="C56" i="3"/>
  <c r="C55" i="3"/>
  <c r="C54" i="3"/>
  <c r="C64" i="3"/>
  <c r="C63" i="3"/>
  <c r="C62" i="3"/>
  <c r="C79" i="3"/>
  <c r="C78" i="3"/>
  <c r="C77" i="3"/>
  <c r="C73" i="3"/>
  <c r="C72" i="3"/>
  <c r="C71" i="3"/>
  <c r="AA4" i="1"/>
  <c r="AA5" i="1"/>
  <c r="AA6" i="1"/>
  <c r="AA7" i="1"/>
  <c r="AA8" i="1"/>
  <c r="AA9" i="1"/>
  <c r="AF9" i="1" s="1"/>
  <c r="AA10" i="1"/>
  <c r="AA11" i="1"/>
  <c r="AF11" i="1" s="1"/>
  <c r="AA12" i="1"/>
  <c r="AF12" i="1" s="1"/>
  <c r="AA13" i="1"/>
  <c r="AF13" i="1" s="1"/>
  <c r="AA3" i="1"/>
  <c r="Z4" i="1"/>
  <c r="Z5" i="1"/>
  <c r="Z6" i="1"/>
  <c r="Z7" i="1"/>
  <c r="Z8" i="1"/>
  <c r="AE8" i="1" s="1"/>
  <c r="Z9" i="1"/>
  <c r="AE9" i="1" s="1"/>
  <c r="Z10" i="1"/>
  <c r="AE10" i="1" s="1"/>
  <c r="Z11" i="1"/>
  <c r="Z12" i="1"/>
  <c r="AE12" i="1" s="1"/>
  <c r="Z13" i="1"/>
  <c r="AE13" i="1" s="1"/>
  <c r="Z3" i="1"/>
  <c r="Y4" i="1"/>
  <c r="Y5" i="1"/>
  <c r="Y6" i="1"/>
  <c r="Y7" i="1"/>
  <c r="Y8" i="1"/>
  <c r="AD8" i="1" s="1"/>
  <c r="Y9" i="1"/>
  <c r="Y10" i="1"/>
  <c r="AD10" i="1" s="1"/>
  <c r="Y11" i="1"/>
  <c r="AD11" i="1" s="1"/>
  <c r="Y12" i="1"/>
  <c r="Y13" i="1"/>
  <c r="AD13" i="1" s="1"/>
  <c r="Y3" i="1"/>
  <c r="U8" i="1"/>
  <c r="U12" i="1"/>
  <c r="T3" i="1"/>
  <c r="T18" i="1" s="1"/>
  <c r="S3" i="1"/>
  <c r="S18" i="1" s="1"/>
  <c r="R3" i="1"/>
  <c r="R18" i="1" s="1"/>
  <c r="U18" i="1" s="1"/>
  <c r="O4" i="1"/>
  <c r="O5" i="1"/>
  <c r="O6" i="1"/>
  <c r="O7" i="1"/>
  <c r="O8" i="1"/>
  <c r="O9" i="1"/>
  <c r="O10" i="1"/>
  <c r="P10" i="1" s="1"/>
  <c r="O11" i="1"/>
  <c r="P11" i="1" s="1"/>
  <c r="O12" i="1"/>
  <c r="O13" i="1"/>
  <c r="P13" i="1" s="1"/>
  <c r="O3" i="1"/>
  <c r="L4" i="1"/>
  <c r="L5" i="1"/>
  <c r="L6" i="1"/>
  <c r="L7" i="1"/>
  <c r="L8" i="1"/>
  <c r="L9" i="1"/>
  <c r="L10" i="1"/>
  <c r="L11" i="1"/>
  <c r="L12" i="1"/>
  <c r="L13" i="1"/>
  <c r="L3" i="1"/>
  <c r="K4" i="1"/>
  <c r="K5" i="1"/>
  <c r="K6" i="1"/>
  <c r="K7" i="1"/>
  <c r="K8" i="1"/>
  <c r="K9" i="1"/>
  <c r="K10" i="1"/>
  <c r="K11" i="1"/>
  <c r="M11" i="1" s="1"/>
  <c r="K12" i="1"/>
  <c r="K13" i="1"/>
  <c r="K3" i="1"/>
  <c r="B8" i="1"/>
  <c r="C8" i="1"/>
  <c r="D8" i="1"/>
  <c r="E8" i="1"/>
  <c r="F8" i="1"/>
  <c r="G8" i="1"/>
  <c r="H8" i="1"/>
  <c r="P8" i="1"/>
  <c r="AF8" i="1"/>
  <c r="B9" i="1"/>
  <c r="C9" i="1"/>
  <c r="D9" i="1"/>
  <c r="E9" i="1"/>
  <c r="F9" i="1"/>
  <c r="G9" i="1"/>
  <c r="H9" i="1"/>
  <c r="P9" i="1"/>
  <c r="AD9" i="1"/>
  <c r="B10" i="1"/>
  <c r="C10" i="1"/>
  <c r="D10" i="1"/>
  <c r="E10" i="1"/>
  <c r="F10" i="1"/>
  <c r="G10" i="1"/>
  <c r="H10" i="1"/>
  <c r="M10" i="1"/>
  <c r="AF10" i="1"/>
  <c r="B11" i="1"/>
  <c r="C11" i="1"/>
  <c r="D11" i="1"/>
  <c r="E11" i="1"/>
  <c r="F11" i="1"/>
  <c r="G11" i="1"/>
  <c r="H11" i="1"/>
  <c r="AE11" i="1"/>
  <c r="B12" i="1"/>
  <c r="C12" i="1"/>
  <c r="D12" i="1"/>
  <c r="E12" i="1"/>
  <c r="F12" i="1"/>
  <c r="G12" i="1"/>
  <c r="H12" i="1"/>
  <c r="P12" i="1"/>
  <c r="AD12" i="1"/>
  <c r="B13" i="1"/>
  <c r="C13" i="1"/>
  <c r="D13" i="1"/>
  <c r="E13" i="1"/>
  <c r="F13" i="1"/>
  <c r="G13" i="1"/>
  <c r="H13" i="1"/>
  <c r="L18" i="1" l="1"/>
  <c r="O18" i="1"/>
  <c r="K18" i="1"/>
  <c r="W8" i="1"/>
  <c r="W13" i="1"/>
  <c r="W10" i="1"/>
  <c r="I12" i="1"/>
  <c r="W9" i="1"/>
  <c r="M8" i="1"/>
  <c r="W12" i="1"/>
  <c r="I10" i="1"/>
  <c r="I13" i="1"/>
  <c r="I11" i="1"/>
  <c r="I9" i="1"/>
  <c r="I8" i="1"/>
  <c r="W11" i="1"/>
  <c r="AG10" i="1"/>
  <c r="AG12" i="1"/>
  <c r="AG13" i="1"/>
  <c r="AG9" i="1"/>
  <c r="AG11" i="1"/>
  <c r="AG8" i="1"/>
  <c r="M9" i="1"/>
  <c r="M13" i="1"/>
  <c r="M12" i="1"/>
  <c r="C85" i="3"/>
  <c r="C84" i="3"/>
  <c r="C83" i="3"/>
  <c r="M18" i="1" l="1"/>
  <c r="C58" i="3"/>
  <c r="A58" i="3" s="1"/>
  <c r="C87" i="3"/>
  <c r="A87" i="3" s="1"/>
  <c r="AF3" i="1"/>
  <c r="AF4" i="1"/>
  <c r="AF5" i="1"/>
  <c r="AF6" i="1"/>
  <c r="AF7" i="1"/>
  <c r="AE3" i="1"/>
  <c r="AE4" i="1"/>
  <c r="AE5" i="1"/>
  <c r="AE6" i="1"/>
  <c r="AE7" i="1"/>
  <c r="AD4" i="1"/>
  <c r="AD5" i="1"/>
  <c r="AD6" i="1"/>
  <c r="AD7" i="1"/>
  <c r="AD3" i="1"/>
  <c r="AE18" i="1" l="1"/>
  <c r="C105" i="3"/>
  <c r="C104" i="3"/>
  <c r="C103" i="3"/>
  <c r="C102" i="3"/>
  <c r="C113" i="3"/>
  <c r="C112" i="3"/>
  <c r="C111" i="3"/>
  <c r="AF18" i="1"/>
  <c r="C97" i="3"/>
  <c r="C96" i="3"/>
  <c r="C95" i="3"/>
  <c r="C94" i="3"/>
  <c r="AD18" i="1"/>
  <c r="AG3" i="1"/>
  <c r="AG5" i="1"/>
  <c r="AG4" i="1"/>
  <c r="AG7" i="1"/>
  <c r="AG6" i="1"/>
  <c r="AG18" i="1" l="1"/>
  <c r="C98" i="3"/>
  <c r="C99" i="3" s="1"/>
  <c r="C50" i="3"/>
  <c r="C49" i="3"/>
  <c r="C48" i="3"/>
  <c r="C41" i="3"/>
  <c r="C40" i="3"/>
  <c r="C39" i="3"/>
  <c r="C34" i="3"/>
  <c r="C33" i="3"/>
  <c r="C32" i="3"/>
  <c r="C22" i="3"/>
  <c r="C21" i="3"/>
  <c r="C20" i="3"/>
  <c r="C36" i="3" l="1"/>
  <c r="C24" i="3"/>
  <c r="A24" i="3" s="1"/>
  <c r="C28" i="3"/>
  <c r="C27" i="3"/>
  <c r="C26" i="3"/>
  <c r="C16" i="3"/>
  <c r="C15" i="3"/>
  <c r="C14" i="3"/>
  <c r="C10" i="3"/>
  <c r="C9" i="3"/>
  <c r="C8" i="3"/>
  <c r="C4" i="3"/>
  <c r="C3" i="3"/>
  <c r="C2" i="3"/>
  <c r="U4" i="1"/>
  <c r="U5" i="1"/>
  <c r="U6" i="1"/>
  <c r="U7" i="1"/>
  <c r="U3" i="1"/>
  <c r="B4" i="1"/>
  <c r="C4" i="1"/>
  <c r="D4" i="1"/>
  <c r="E4" i="1"/>
  <c r="F4" i="1"/>
  <c r="G4" i="1"/>
  <c r="H4" i="1"/>
  <c r="B5" i="1"/>
  <c r="C5" i="1"/>
  <c r="D5" i="1"/>
  <c r="E5" i="1"/>
  <c r="F5" i="1"/>
  <c r="G5" i="1"/>
  <c r="H5" i="1"/>
  <c r="B6" i="1"/>
  <c r="C6" i="1"/>
  <c r="D6" i="1"/>
  <c r="E6" i="1"/>
  <c r="F6" i="1"/>
  <c r="G6" i="1"/>
  <c r="H6" i="1"/>
  <c r="B7" i="1"/>
  <c r="C7" i="1"/>
  <c r="D7" i="1"/>
  <c r="E7" i="1"/>
  <c r="F7" i="1"/>
  <c r="G7" i="1"/>
  <c r="H7" i="1"/>
  <c r="H3" i="1"/>
  <c r="H18" i="1" s="1"/>
  <c r="G3" i="1"/>
  <c r="F3" i="1"/>
  <c r="E3" i="1"/>
  <c r="D3" i="1"/>
  <c r="C3" i="1"/>
  <c r="C18" i="1" s="1"/>
  <c r="D18" i="1" l="1"/>
  <c r="E18" i="1"/>
  <c r="F18" i="1"/>
  <c r="G18" i="1"/>
  <c r="W5" i="1"/>
  <c r="W6" i="1"/>
  <c r="W7" i="1"/>
  <c r="W4" i="1"/>
  <c r="C12" i="3"/>
  <c r="A12" i="3" s="1"/>
  <c r="C43" i="3"/>
  <c r="D34" i="3" s="1"/>
  <c r="C52" i="3"/>
  <c r="A52" i="3" s="1"/>
  <c r="C59" i="3" s="1"/>
  <c r="C18" i="3"/>
  <c r="A18" i="3" s="1"/>
  <c r="C6" i="3"/>
  <c r="A6" i="3" s="1"/>
  <c r="C30" i="3"/>
  <c r="A30" i="3" s="1"/>
  <c r="D55" i="3" l="1"/>
  <c r="D56" i="3"/>
  <c r="D54" i="3"/>
  <c r="A43" i="3"/>
  <c r="D33" i="3"/>
  <c r="A36" i="3"/>
  <c r="D32" i="3"/>
  <c r="I7" i="1"/>
  <c r="P7" i="1"/>
  <c r="M7" i="1"/>
  <c r="C45" i="3" l="1"/>
  <c r="D58" i="3"/>
  <c r="D36" i="3"/>
  <c r="M6" i="1"/>
  <c r="P5" i="1"/>
  <c r="M4" i="1"/>
  <c r="M5" i="1"/>
  <c r="I5" i="1"/>
  <c r="I4" i="1"/>
  <c r="I6" i="1"/>
  <c r="P4" i="1"/>
  <c r="P6" i="1"/>
  <c r="C106" i="3"/>
  <c r="D104" i="3" s="1"/>
  <c r="B3" i="1"/>
  <c r="B18" i="1" s="1"/>
  <c r="W3" i="1" l="1"/>
  <c r="W18" i="1" s="1"/>
  <c r="D103" i="3"/>
  <c r="D105" i="3"/>
  <c r="D102" i="3"/>
  <c r="D14" i="3"/>
  <c r="C114" i="3"/>
  <c r="C115" i="3" s="1"/>
  <c r="C81" i="3"/>
  <c r="A81" i="3" s="1"/>
  <c r="C89" i="3" s="1"/>
  <c r="C75" i="3"/>
  <c r="A75" i="3" s="1"/>
  <c r="C66" i="3"/>
  <c r="A66" i="3" s="1"/>
  <c r="C68" i="3" s="1"/>
  <c r="D21" i="3"/>
  <c r="D9" i="3"/>
  <c r="D3" i="3"/>
  <c r="I3" i="1"/>
  <c r="I18" i="1" s="1"/>
  <c r="D84" i="3" l="1"/>
  <c r="D85" i="3"/>
  <c r="D83" i="3"/>
  <c r="D78" i="3"/>
  <c r="D49" i="3"/>
  <c r="D27" i="3"/>
  <c r="D26" i="3"/>
  <c r="D28" i="3"/>
  <c r="D112" i="3"/>
  <c r="D111" i="3"/>
  <c r="D113" i="3"/>
  <c r="D39" i="3"/>
  <c r="D40" i="3"/>
  <c r="D41" i="3"/>
  <c r="D96" i="3"/>
  <c r="D97" i="3"/>
  <c r="D94" i="3"/>
  <c r="D95" i="3"/>
  <c r="D73" i="3"/>
  <c r="D22" i="3"/>
  <c r="D72" i="3"/>
  <c r="D15" i="3"/>
  <c r="D16" i="3"/>
  <c r="D106" i="3"/>
  <c r="D2" i="3"/>
  <c r="D48" i="3"/>
  <c r="D8" i="3"/>
  <c r="D4" i="3"/>
  <c r="D50" i="3"/>
  <c r="D71" i="3"/>
  <c r="D10" i="3"/>
  <c r="D20" i="3"/>
  <c r="D77" i="3"/>
  <c r="D79" i="3"/>
  <c r="D62" i="3"/>
  <c r="D64" i="3"/>
  <c r="D63" i="3"/>
  <c r="D87" i="3" l="1"/>
  <c r="D30" i="3"/>
  <c r="D114" i="3"/>
  <c r="D18" i="3"/>
  <c r="D75" i="3"/>
  <c r="D24" i="3"/>
  <c r="D43" i="3"/>
  <c r="D52" i="3"/>
  <c r="D6" i="3"/>
  <c r="D12" i="3"/>
  <c r="D98" i="3"/>
  <c r="D81" i="3"/>
  <c r="D66" i="3"/>
  <c r="P3" i="1"/>
  <c r="P18" i="1" s="1"/>
  <c r="C107" i="3" l="1"/>
  <c r="C117" i="3" s="1"/>
  <c r="M3" i="1" l="1"/>
</calcChain>
</file>

<file path=xl/sharedStrings.xml><?xml version="1.0" encoding="utf-8"?>
<sst xmlns="http://schemas.openxmlformats.org/spreadsheetml/2006/main" count="455" uniqueCount="208">
  <si>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</si>
  <si>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</si>
  <si>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</si>
  <si>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</si>
  <si>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</si>
  <si>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</si>
  <si>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NV</t>
  </si>
  <si>
    <t>A. Teaching and Assessment</t>
  </si>
  <si>
    <t>MEAN</t>
  </si>
  <si>
    <t xml:space="preserve">B. Classroom Management </t>
  </si>
  <si>
    <t>General Evaluation</t>
  </si>
  <si>
    <t>#</t>
  </si>
  <si>
    <t>A1</t>
  </si>
  <si>
    <t>A2</t>
  </si>
  <si>
    <t>A3</t>
  </si>
  <si>
    <t>A4</t>
  </si>
  <si>
    <t>A5</t>
  </si>
  <si>
    <t>A6</t>
  </si>
  <si>
    <t>A7</t>
  </si>
  <si>
    <t>B1</t>
  </si>
  <si>
    <t>B2</t>
  </si>
  <si>
    <t>C1</t>
  </si>
  <si>
    <t>D1</t>
  </si>
  <si>
    <t>D2</t>
  </si>
  <si>
    <t>Count</t>
  </si>
  <si>
    <t>Pct</t>
  </si>
  <si>
    <t>Total</t>
  </si>
  <si>
    <t>A. Teaching and Assessment Mean of the Means</t>
  </si>
  <si>
    <t>C. Interpersonal Skill Mean of the Means</t>
  </si>
  <si>
    <t>D. Professionalism Mean of the Means</t>
  </si>
  <si>
    <t>4 Successful in all settings.</t>
  </si>
  <si>
    <t>3 Successful in most settings</t>
  </si>
  <si>
    <t>2 Success doubtful in many educational settings.</t>
  </si>
  <si>
    <t>1 Success doubtful in any setting.</t>
  </si>
  <si>
    <t>4 Recommend without reservation.</t>
  </si>
  <si>
    <t>3 Would recommend with minor reservations.</t>
  </si>
  <si>
    <t>2 Recommendations limited with major reservations.</t>
  </si>
  <si>
    <t>1 Unable to recommend in any setting. Further preparation necessary for certification.</t>
  </si>
  <si>
    <t>A (Target) Demonstrates targeted behavior at every opportunity without being reminded. Shows confidence and effective talents for teaching and skills similar to an experienced educator. Will be successful in all settings, and can recommend without reservation.</t>
  </si>
  <si>
    <t>B (Acceptable) Frequently demonstrates targeted behaviors. Sometimes requires guidance or direction. Fairly confident and classroom ready but may need periodic guidance. Will be successful in most settings, and I would recommend with minor reservations.</t>
  </si>
  <si>
    <t>I (Unacceptable) Rarely exhibits or does not exhibit targeted behavior. Needs constant feedback. Relatively insecure. Not ready for unsupervised classroom performance. Success doubtful in any educational setting. Further preparation necessary for certification.</t>
  </si>
  <si>
    <t>General Evaluation Mean of the Means</t>
  </si>
  <si>
    <t>Teacher Candidate</t>
  </si>
  <si>
    <t>Interpersonal Skill</t>
  </si>
  <si>
    <t>Semester / Year</t>
  </si>
  <si>
    <t>Comments:</t>
  </si>
  <si>
    <t xml:space="preserve">8. Communication
(NAEYC 4a)
</t>
  </si>
  <si>
    <t>Classroom Management</t>
  </si>
  <si>
    <t>Professional</t>
  </si>
  <si>
    <t>Spring 2020</t>
  </si>
  <si>
    <t>Assessment is understood and integrated for the purpose of monitoring learning as well as informing instruction.</t>
  </si>
  <si>
    <t>SuccessfulIn</t>
  </si>
  <si>
    <t>RecommendWithou</t>
  </si>
  <si>
    <t>TargetTheCandid</t>
  </si>
  <si>
    <t>Planning was detailed and connected to standards.</t>
  </si>
  <si>
    <t>Mindful of student needs and responded to them.</t>
  </si>
  <si>
    <t>Variety of strategies were used for instruction and grouping.</t>
  </si>
  <si>
    <t>Reflective and professional with all students and staff.</t>
  </si>
  <si>
    <t>Implemented a variety of strategies for instruction and grouping.</t>
  </si>
  <si>
    <t>Assessments were utilized and analyzed.</t>
  </si>
  <si>
    <t>Positive learning environment was established and candidate showed growth in classroom management.</t>
  </si>
  <si>
    <t>Established professional relationships with faculty, students, and parents.</t>
  </si>
  <si>
    <t>Communication with students and staff were thoughtful, intentional, and purposeful.</t>
  </si>
  <si>
    <t>Thoughtful reflection and adjustments were made through the process.</t>
  </si>
  <si>
    <t>Professionalism</t>
  </si>
  <si>
    <t>2 Target</t>
  </si>
  <si>
    <t>1 Acceptable</t>
  </si>
  <si>
    <t>0 Unacceptable</t>
  </si>
  <si>
    <t xml:space="preserve"> </t>
  </si>
  <si>
    <t>Teaching and Assessment</t>
  </si>
  <si>
    <t>General Evaluation (Numerical)</t>
  </si>
  <si>
    <t>General Evaluation (Textual)</t>
  </si>
  <si>
    <t>Total Score (out of 26)</t>
  </si>
  <si>
    <t xml:space="preserve">1.  Planning for Instruction (ACEI 3.1; INTASC 1, 2 &amp; 7; CAEP 1.1, 1.3, 1.4, 3.4, 3.5)
</t>
  </si>
  <si>
    <t>(ACEI 3.2; INTASC 1, 2 &amp; 7; CAEP 1.1, 1.3, 1.4, 3.4, 3.5)</t>
  </si>
  <si>
    <t xml:space="preserve">2.  Instructional Strategies
(ACEI 3.3; INTASC 8; CAEP 1.1, 1.3, 1.4, 1.5, 3.4, 3.5)
</t>
  </si>
  <si>
    <t>(ACEI 3.4; INTASC 8; CAEP 1.1, 1.3, 1.4, 1.5, 3.4, 3.5)</t>
  </si>
  <si>
    <t xml:space="preserve">3.  Resources
(ACEI 3.1)
</t>
  </si>
  <si>
    <t xml:space="preserve">4.  Assessment
(ACEI 4.0; INTASC 6; CAEP 1.1, 1.2, 1.3, 3.5)
</t>
  </si>
  <si>
    <t xml:space="preserve">(ACEI 4.0; INTASC 6; CAEP 1.1, 1.2, 1.3, 3.5)
</t>
  </si>
  <si>
    <t xml:space="preserve">5.  Learning Environment
(ACEI 3.4; INTASC 3; CAEP 1.1, 1.3)
</t>
  </si>
  <si>
    <t xml:space="preserve">6.  Lesson Management 
(ACEI 3.1; INTASC 3; CAEP 1.1, 3.5)
</t>
  </si>
  <si>
    <t xml:space="preserve">7. Professional Relationships
(ACEI 5.2; INTASC 10; CAEP 1.1, 3.3, 3.5)
</t>
  </si>
  <si>
    <t xml:space="preserve">8. Communication
(ACEI 3.5)
</t>
  </si>
  <si>
    <t xml:space="preserve">9. Reflective Practice
(ACEI 5.1, INTASC 9; CAEP 1.1, 1.2, 3.3, 3.4, 3.5) 
</t>
  </si>
  <si>
    <t xml:space="preserve">Professional Growth
(ACEI 5.1, INTASC 9; CAEP 1.1, 1.2, 3.3, 3.4, 3.5)
</t>
  </si>
  <si>
    <t>D3</t>
  </si>
  <si>
    <t xml:space="preserve">1.  Planning for Instruction
(ACEI 3.1; INTASC 1, 2 &amp; 7; CAEP 1.1, 1.3, 1.4, 3.4, 3.5)
</t>
  </si>
  <si>
    <t xml:space="preserve">6.  Lesson Management 
(ACEI 3.1; INTASC 3; CAEP 1.1, 3.5)
</t>
  </si>
  <si>
    <t xml:space="preserve">Professional Growth
(ACEI 5.1, INTASC 9; CAEP 1.1, 1.2, 3.3, 3.4, 3.5)
</t>
  </si>
  <si>
    <t>B. Classroom Management Mean of the Means</t>
  </si>
  <si>
    <t>Allison Resendiz</t>
  </si>
  <si>
    <t>Erica Kenrick</t>
  </si>
  <si>
    <t>2nd Grade</t>
  </si>
  <si>
    <t>Hinton Elementary</t>
  </si>
  <si>
    <t>Candidate does well in creating lessons that are developmentally appropriate for students.</t>
  </si>
  <si>
    <t>Candidate knows how to create engaging lessons that are differentiated to meet all learners.</t>
  </si>
  <si>
    <t>Candidate displays multiple instructional strategies throughout her lessons.</t>
  </si>
  <si>
    <t>Candidate understands that creating a positive, peaceful environment helps create an atmosphere of learning.</t>
  </si>
  <si>
    <t>Candidate utilizes technology appropriately throughout lessons and adapts instruction as needed.</t>
  </si>
  <si>
    <t>Candidate develops instructional strategies that are adapted to individual needs based on assessments.</t>
  </si>
  <si>
    <t>Candidate created table that described the assessments used and how well each student did based on data and used that information to adjust teaching techniques.</t>
  </si>
  <si>
    <t>Candidate utilized positive reinforcement for internal rewards and then a point system for behavior for external rewards.</t>
  </si>
  <si>
    <t>Candidate does well in the lesson planning by knowing how students develop and reflects on different aspects of the lesson on what to improve or what worked well. Definitely look into adapting lessons for the more advanced learners as well.</t>
  </si>
  <si>
    <t>Candidate is respectful of all backgrounds and maintains positive relationships with families, colleagues, and students.</t>
  </si>
  <si>
    <t>Candidate keeps professional communications open for colleagues, families, and students.</t>
  </si>
  <si>
    <t>Candidate does well to reflect on how she can continue to grow when creating an engaging learning environment.</t>
  </si>
  <si>
    <t>Candidate is involved in professional organizations and attends professional developments to continue to grow professionally:)</t>
  </si>
  <si>
    <t>Western Oaks Elementary Bethany OK</t>
  </si>
  <si>
    <t>Planning connected to standards.</t>
  </si>
  <si>
    <t>Mindful of student needs.</t>
  </si>
  <si>
    <t>Variety of strategies used.</t>
  </si>
  <si>
    <t>Student guidance improved through the process.</t>
  </si>
  <si>
    <t>Implemented different strategies.</t>
  </si>
  <si>
    <t>Assessment are integrated.</t>
  </si>
  <si>
    <t>Positive learning environment was established.</t>
  </si>
  <si>
    <t>Understands the process of learning and teaching.</t>
  </si>
  <si>
    <t>Positive relationships with all stakeholders.</t>
  </si>
  <si>
    <t>Communication was good, but it was a challenge with three different locations where placement occurred.</t>
  </si>
  <si>
    <t>Thoughtful and reflective through the process.</t>
  </si>
  <si>
    <t>Understands the challenges and that continued learning will occur.</t>
  </si>
  <si>
    <t>SuccessfulIn2</t>
  </si>
  <si>
    <t>Western Oaks Elementary/ Bethany, OK</t>
  </si>
  <si>
    <t>WouldRecommend</t>
  </si>
  <si>
    <t>AcceptableThe</t>
  </si>
  <si>
    <t>Arapaho-Butler Elementary</t>
  </si>
  <si>
    <t>Candidate develops lessons appropriate to the standards that need to be met. Candidate mentions how she prepared her lessons and when looking back wanted to have more time to dig deeper in the standards.</t>
  </si>
  <si>
    <t>Candidate understands the different learning styles and made accommodations and modifications when needed for struggling students. I would like to see how other populations could extend their learning as well.</t>
  </si>
  <si>
    <t>Candidate used multiple ways to reach students and had them in differentiated groupings.</t>
  </si>
  <si>
    <t>Candidate sets the tone for a peaceful working environment. Students know procedures and expectations in the classroom. I would like to have seen more examples of students having a choice over instructional strategies. I do like the idea of Class Dojo in order to help students monitor their behavior.</t>
  </si>
  <si>
    <t>Candidate utilizes technology appropriately. She adapts technology to the lessons to meet learners needs.</t>
  </si>
  <si>
    <t>Candidate is able to utilize the data table created to look at the progress of students and to evaluate when to intervene in certain populations.</t>
  </si>
  <si>
    <t>Candidate creates data tables to analyze assessments. I would like to have had a rationale with the assessment on how it was adapted to multiple learners and how they were able to assess their learning.</t>
  </si>
  <si>
    <t>Candidate displays appropriate ways to maintain a conducive learning environment.</t>
  </si>
  <si>
    <t>Candidate takes time to reflect on what works well in the classroom and what may need to be changed up for future lessons.</t>
  </si>
  <si>
    <t>Candidate maintains positive relationships with colleagues, families, and students.</t>
  </si>
  <si>
    <t>Candidate keeps communication positive and open for all parties. Candidate is able to give constructive and positive feedback to her students for their growth.</t>
  </si>
  <si>
    <t>Candidate is aware of the OAS and responsibilities of an educator. She takes time to reflect on how she is growing.</t>
  </si>
  <si>
    <t>Candidate takes part in professional development with colleagues.</t>
  </si>
  <si>
    <t>Burcham Elementary/ Weatherford,OK</t>
  </si>
  <si>
    <t>Burcham Elementary Weatherford, OK</t>
  </si>
  <si>
    <t>Lesson planning and implementation included a variety of strategies for instruction and grouping. Organization will help in this area.</t>
  </si>
  <si>
    <t>Improvement and growth was shown through the process.</t>
  </si>
  <si>
    <t>Sunset/Edmond</t>
  </si>
  <si>
    <t>Madeline is through in planning for dynamic instruction that is engaging and hands-on. Her preparation helps her to think through the various outcomes of her choices and to plan in ways that consider the needs of all students.</t>
  </si>
  <si>
    <t>Madeline is caring and considerate of the unique make-up and needs of each of her students.</t>
  </si>
  <si>
    <t>Madeline is always looking for new tools that can increase her ability as well as her students learning. She wants to utilize as many tools as she can and is always seeking to learn more!</t>
  </si>
  <si>
    <t>Madeline is always seeking ways to create a more engaging and dynamic learning environment. She will do well in the classroom as her caring nature and desire to learn helps her to continually recreate an environment that communicates a desire for the students well-being and ultimate success.</t>
  </si>
  <si>
    <t>Madeline can is eager to use the tools available to her to enhance instruction and learning as appropriate.</t>
  </si>
  <si>
    <t>Madeline is aware of the benefits of high expectations and the strategies and relationships needed between herself, her students, and the school in order for students to meet expectations.</t>
  </si>
  <si>
    <t>Madeline utilizes the tools and technology available to her to increase learning in ways that are appropriate and balanced dependent upon the needs and characteristics of students.</t>
  </si>
  <si>
    <t>Madeline's disposition supports her ability to integrate well into school cultures and to help build positive and lasting relationships with stakeholders.</t>
  </si>
  <si>
    <t>Madeline is consistently reflecting upon her practice and seeks opportunities for change and growth as needed for her benefit and the students!</t>
  </si>
  <si>
    <t>Congratulations Madeline! We are very proud and happy to have you in the classroom!</t>
  </si>
  <si>
    <t>2nd</t>
  </si>
  <si>
    <t>Thomas-Fay-Custer Elementary, Thomas, OK</t>
  </si>
  <si>
    <t>Ms. Lindsay's lesson plans were aligned with Oklahoma Academic Standards, demonstrated an understanding of the subject matter, and were formatted in a professional manner.</t>
  </si>
  <si>
    <t>Ms. Lindsay certainly shows evidence of understanding that her students learn in a variety of ways.</t>
  </si>
  <si>
    <t>Ms. Lindsay intentionally plans to utilize a variety of instructional strategies that are designed to meet the students' needs.</t>
  </si>
  <si>
    <t>Ms. Lindsay understands the importance of student engagement in effective instruction and classroom management.</t>
  </si>
  <si>
    <t>Ms. Lindsay incorporated technology by using the SmartBoard and Class Dojo in her lessons.</t>
  </si>
  <si>
    <t>In her TWS, Ms. Lindsay's analysis of the provided a data was appropriate.  She identified the strengths and weaknesses of her students. She engages in instructional assessment techniques during her lessons.</t>
  </si>
  <si>
    <t>Ms. Lindsay was able to maintain the positive learning environment that had been established by her cooperating teacher. She certainly has high expectations for all of her students.</t>
  </si>
  <si>
    <t>Ms. Lindsay effectively communicated with her students in multiple ways.</t>
  </si>
  <si>
    <t>Ms. Lindsay engaged in constructive reflection.  Her plans to improve her lessons were on target.</t>
  </si>
  <si>
    <t>Ms. Lindsay presents herself as a professional educator at all times and understands that she needs to seek out professional development opportunities.</t>
  </si>
  <si>
    <t>Weatherford</t>
  </si>
  <si>
    <t>Reagan is through in planning for dynamic instruction that is engaging and hands-on. Her preparation helps her to think through the various outcomes of her choices and to plan in ways that consider the needs of all students.</t>
  </si>
  <si>
    <t>Reagan is caring and considerate of the unique make-up and needs of each of her students.</t>
  </si>
  <si>
    <t>Reagan is always looking for new tools that can increase her ability as well as her students learning. She wants to utilize as many tools as she can and is always seeking to learn more!</t>
  </si>
  <si>
    <t>Reagan is aware of the benefits of high expectations and the strategies and relationships needed between herself, her students, and the school in order for students to meet expectations.</t>
  </si>
  <si>
    <t>Reagan is always seeking ways to create a more engaging and dynamic learning environment. She will do well in the classroom as her caring nature and desire to learn helps her to continually recreate an environment that communicates a desire for the students well-being and ultimate success.</t>
  </si>
  <si>
    <t>Reagan utilizes the tools and technology available to her to increase learning in ways that are appropriate and balanced dependent upon the needs and characteristics of students.</t>
  </si>
  <si>
    <t>Reagan's disposition supports her ability to integrate well into school cultures and to help build positive and lasting relationships with stakeholders.</t>
  </si>
  <si>
    <t>Reagan is consistently reflecting upon her practice and seeks opportunities for change and growth as needed for her benefit and the students!</t>
  </si>
  <si>
    <t>4th Grade</t>
  </si>
  <si>
    <t>Candidate did well in creating lessons plans that helped meet the needs of her students that were aligned with OAS.</t>
  </si>
  <si>
    <t>Candidate takes into consideration the different needs of students and modifies lessons and extends lessons to certain populations. I would like to see more from a reflection of how she felt her teaching went.</t>
  </si>
  <si>
    <t>Candidate uses multiple strategies to reach different types of learners. She gave examples in pulling in the Visual, Auditory, and Kinesthetic learners. I did get to see how she called on students to give an answer and how she was able to pull more from them if they weren't quite there with their thoughts.</t>
  </si>
  <si>
    <t>Candidate understands how beneficial it is to maintain a positive learning environment to benefit students learning processes.</t>
  </si>
  <si>
    <t>Candidate did well in utilizing technology into classroom lessons. Students were able to work on Chromebooks during independent work, come to the Promethean board during whole group, and research together on the computers for collaborations.</t>
  </si>
  <si>
    <t>Candidate did well on creating data tables that analyzed assessments given. The decline and  growth were listed. There were other data tables that were created that also compared different populations in the classroom and how all did on the assessments given.</t>
  </si>
  <si>
    <t>I am able to see which students grew from the table. I would like to have had details in what worked for the students that showed tremendous growth. I would also like to have seen details in how to help those students that still needed to reach mastery. I would like to see a plan of action to help continue their growth.</t>
  </si>
  <si>
    <t>Candidate utilized great classroom management. The 3 P's: Procedure, Prepared, Purpose, gave students the expectations of the classroom and helped them hold themselves accountable.</t>
  </si>
  <si>
    <t>Candidate did well to differentiate instruction. I would like to have seen a reflection that described what she felt worked well during those lessons and what she may want to change up for future lessons. I would have seen this more in her self reflection in her portfolio but I did not have that resource. I've also thought back to conversations we've had about how to change up lessons for more engagement of students to help tie into this section of lesson management.</t>
  </si>
  <si>
    <t>Candidate has done well to foster positive relationships with colleagues, families, and students.</t>
  </si>
  <si>
    <t>Candidate did well to communicate learning goals to students and did well communicating with colleagues and families.</t>
  </si>
  <si>
    <t>Candidate did reflect on the recommendation from U.S. Candidate stated the need to review Oklahoma Academic Standards was not related to the particular unit taught (adverbs) but felt that recommendation would be beneficial in becoming familiar with the standards. It is so vital to know what educator's guidelines and responsibilities are. Knowing the OAS is a responsibility of the educator in knowing what the student needs to be taught. These are skills that will need to be mastered before going into the next grade. I can understand that with the help of the CT in the creation of lessons, the TC felt confident in knowing what the learning goal was. But I want the TC to know and become familiar with the standards so the TC will have a better understanding for personal growth with the requirements.</t>
  </si>
  <si>
    <t>Candidate took part in attending professional development that the school provided and what OAEA provided.</t>
  </si>
  <si>
    <t>Candidate took time to evaluate what activities and strategies would align appropriately for her students. She also took time to reflect on what worked well and what she would like to change for future lessons.</t>
  </si>
  <si>
    <t>Candidate was able to create engaging lessons that followed the criteria required by the OAS.</t>
  </si>
  <si>
    <t>Candidate used multiple strategies to engage learners. They were able to collaborate for critical thinking.</t>
  </si>
  <si>
    <t>Students knew what the expectations were because procedures had been implemented.</t>
  </si>
  <si>
    <t>Candidate motivated learners using technology appropriate to the lesson.</t>
  </si>
  <si>
    <t>Candidate was able to use different types of assessments to monitor the growth of her students. She modified lessons when she saw they needed more help in certain areas.</t>
  </si>
  <si>
    <t>Candidate created a table that was used to analyze data and modify lesson accordingly based on how her students performed on multiple assessments.</t>
  </si>
  <si>
    <t>Candidate allowed students to choose ways they wanted to take ownership in their learning. They were able to collaborate, utilize technology, and then took time to work independently when they had the opportunity to choose so.</t>
  </si>
  <si>
    <t>Candidate used technology logically in lessons, changes up strategies when needed and reflect upon strategies that worked and did not work well.</t>
  </si>
  <si>
    <t>Candidate did well keeping positive communication with colleagues, families, and students.</t>
  </si>
  <si>
    <t>Candidate treated all with respect.</t>
  </si>
  <si>
    <t>Candidate is aware of responsibilities she will have going into the profession.</t>
  </si>
  <si>
    <t>Candidate took part in collaborative meetings in her school.</t>
  </si>
  <si>
    <t>6th grade</t>
  </si>
  <si>
    <t>Washington Elementary / Clinton, OK</t>
  </si>
  <si>
    <t>3rd</t>
  </si>
  <si>
    <t>Grand Elementary / Chickasha</t>
  </si>
  <si>
    <t>McMurray Elementary / Sentinel, OK</t>
  </si>
  <si>
    <t>Kaylee is a wonderful teacher and will be very successful in the elementary classroom.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</si>
</sst>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s>
  <fills count="2">
    <fill>
      <patternFill patternType="none"/>
    </fill>
    <fill>
      <patternFill patternType="gray125"/>
    </fill>
  </fills>
  <borders count="26">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diagonal/>
    </border>
    <border>
      <left style="thin">
        <color indexed="64"/>
      </left>
      <right/>
      <top/>
      <bottom/>
      <diagonal/>
    </border>
  </borders>
  <cellStyleXfs count="2">
    <xf numFmtId="0" fontId="0" fillId="0" borderId="0" applyAlignment="0">
      <alignment vertical="top" wrapText="1"/>
      <protection locked="0"/>
    </xf>
    <xf numFmtId="0" fontId="1" fillId="0" borderId="0"/>
  </cellStyleXfs>
  <cellXfs count="106">
    <xf numFmtId="0" fontId="0" fillId="0" borderId="0" xfId="0" applyAlignment="1">
      <alignment vertical="top"/>
      <protection locked="0"/>
    </xf>
    <xf numFmtId="0" fontId="0"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2" fontId="3" fillId="0" borderId="0" xfId="0" applyNumberFormat="1" applyFont="1" applyFill="1" applyAlignment="1" applyProtection="1">
      <alignment horizontal="center"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vertical="top"/>
      <protection hidden="1"/>
    </xf>
    <xf numFmtId="2"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vertical="top"/>
      <protection hidden="1"/>
    </xf>
    <xf numFmtId="2" fontId="3"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2" fillId="0" borderId="0" xfId="0" applyFont="1" applyFill="1" applyAlignment="1" applyProtection="1">
      <alignment horizontal="center"/>
      <protection hidden="1"/>
    </xf>
    <xf numFmtId="49" fontId="3" fillId="0" borderId="0" xfId="0" applyNumberFormat="1" applyFont="1" applyFill="1" applyAlignment="1" applyProtection="1">
      <alignment horizontal="left" wrapText="1"/>
      <protection hidden="1"/>
    </xf>
    <xf numFmtId="0" fontId="0" fillId="0" borderId="0" xfId="0" applyFont="1" applyFill="1" applyAlignment="1" applyProtection="1">
      <alignment horizontal="left"/>
      <protection hidden="1"/>
    </xf>
    <xf numFmtId="0" fontId="3" fillId="0" borderId="0" xfId="0" applyFont="1" applyFill="1" applyAlignment="1" applyProtection="1">
      <alignment horizontal="left"/>
      <protection hidden="1"/>
    </xf>
    <xf numFmtId="0" fontId="0" fillId="0" borderId="0" xfId="0" applyFill="1" applyAlignment="1" applyProtection="1">
      <alignment horizontal="left" vertical="top" wrapText="1"/>
      <protection hidden="1"/>
    </xf>
    <xf numFmtId="0" fontId="2" fillId="0" borderId="0" xfId="0" applyFont="1" applyFill="1" applyAlignment="1" applyProtection="1">
      <alignment horizontal="left" vertical="top" wrapText="1"/>
      <protection hidden="1"/>
    </xf>
    <xf numFmtId="0" fontId="0" fillId="0" borderId="0" xfId="0" applyFill="1" applyAlignment="1" applyProtection="1">
      <alignment horizontal="left" vertical="top"/>
      <protection hidden="1"/>
    </xf>
    <xf numFmtId="22" fontId="0" fillId="0" borderId="0" xfId="0" applyNumberFormat="1" applyFill="1" applyAlignment="1" applyProtection="1">
      <alignment horizontal="left" vertical="top"/>
      <protection hidden="1"/>
    </xf>
    <xf numFmtId="0" fontId="0" fillId="0" borderId="0" xfId="0" applyFont="1" applyFill="1" applyAlignment="1" applyProtection="1">
      <alignment horizontal="left" vertical="top"/>
      <protection hidden="1"/>
    </xf>
    <xf numFmtId="0" fontId="0" fillId="0" borderId="0" xfId="0" applyFill="1" applyAlignment="1" applyProtection="1">
      <alignment horizontal="right" vertical="top"/>
      <protection hidden="1"/>
    </xf>
    <xf numFmtId="0" fontId="4" fillId="0" borderId="3" xfId="0" applyFont="1" applyFill="1" applyBorder="1" applyAlignment="1" applyProtection="1">
      <alignment horizontal="right" wrapText="1"/>
      <protection hidden="1"/>
    </xf>
    <xf numFmtId="0" fontId="5" fillId="0" borderId="0" xfId="0" applyFont="1" applyFill="1" applyAlignment="1" applyProtection="1">
      <alignment vertical="top"/>
      <protection hidden="1"/>
    </xf>
    <xf numFmtId="0" fontId="6" fillId="0" borderId="4" xfId="0" applyFont="1" applyFill="1" applyBorder="1" applyAlignment="1" applyProtection="1">
      <alignment horizontal="left" wrapText="1"/>
      <protection hidden="1"/>
    </xf>
    <xf numFmtId="10" fontId="6" fillId="0" borderId="5" xfId="0" applyNumberFormat="1" applyFont="1" applyFill="1" applyBorder="1" applyAlignment="1" applyProtection="1">
      <alignment horizontal="right" wrapText="1"/>
      <protection hidden="1"/>
    </xf>
    <xf numFmtId="0" fontId="6" fillId="0" borderId="4" xfId="0" applyFont="1" applyFill="1" applyBorder="1" applyAlignment="1" applyProtection="1">
      <alignment horizontal="left" vertical="top" wrapText="1"/>
      <protection hidden="1"/>
    </xf>
    <xf numFmtId="0" fontId="4" fillId="0" borderId="4" xfId="0" applyFont="1" applyFill="1" applyBorder="1" applyAlignment="1" applyProtection="1">
      <alignment horizontal="center" wrapText="1"/>
      <protection hidden="1"/>
    </xf>
    <xf numFmtId="2" fontId="4" fillId="0" borderId="4" xfId="0" applyNumberFormat="1" applyFont="1" applyFill="1" applyBorder="1" applyAlignment="1" applyProtection="1">
      <alignment horizontal="center" wrapText="1"/>
      <protection hidden="1"/>
    </xf>
    <xf numFmtId="0" fontId="7" fillId="0" borderId="4" xfId="0" applyFont="1" applyFill="1" applyBorder="1" applyAlignment="1" applyProtection="1">
      <alignment horizontal="left" wrapText="1"/>
      <protection hidden="1"/>
    </xf>
    <xf numFmtId="2" fontId="4" fillId="0" borderId="0" xfId="0" applyNumberFormat="1"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10" fontId="6" fillId="0" borderId="0" xfId="0" applyNumberFormat="1" applyFont="1" applyFill="1" applyBorder="1" applyAlignment="1" applyProtection="1">
      <alignment horizontal="right" wrapText="1"/>
      <protection hidden="1"/>
    </xf>
    <xf numFmtId="0" fontId="5" fillId="0" borderId="0" xfId="0" applyFont="1" applyFill="1" applyBorder="1" applyAlignment="1" applyProtection="1">
      <alignment vertical="top"/>
      <protection hidden="1"/>
    </xf>
    <xf numFmtId="10" fontId="6" fillId="0" borderId="5" xfId="0" applyNumberFormat="1" applyFont="1" applyBorder="1" applyAlignment="1" applyProtection="1">
      <alignment horizontal="right" wrapText="1"/>
      <protection hidden="1"/>
    </xf>
    <xf numFmtId="0" fontId="7" fillId="0" borderId="12" xfId="0" applyFont="1" applyFill="1" applyBorder="1" applyAlignment="1" applyProtection="1">
      <alignment horizontal="left" wrapText="1"/>
      <protection hidden="1"/>
    </xf>
    <xf numFmtId="0" fontId="7" fillId="0" borderId="5" xfId="0" applyFont="1" applyFill="1" applyBorder="1" applyAlignment="1" applyProtection="1">
      <alignment horizontal="left" wrapText="1"/>
      <protection hidden="1"/>
    </xf>
    <xf numFmtId="1" fontId="6" fillId="0" borderId="5" xfId="0" applyNumberFormat="1" applyFont="1" applyFill="1" applyBorder="1" applyAlignment="1" applyProtection="1">
      <alignment horizontal="right" wrapText="1"/>
      <protection hidden="1"/>
    </xf>
    <xf numFmtId="2" fontId="4" fillId="0" borderId="0" xfId="0" applyNumberFormat="1" applyFont="1" applyFill="1" applyBorder="1" applyAlignment="1" applyProtection="1">
      <alignment horizontal="left" wrapText="1"/>
      <protection hidden="1"/>
    </xf>
    <xf numFmtId="0" fontId="4" fillId="0" borderId="2" xfId="0" applyFont="1" applyFill="1" applyBorder="1" applyAlignment="1" applyProtection="1">
      <alignment horizontal="right" wrapText="1"/>
      <protection hidden="1"/>
    </xf>
    <xf numFmtId="0" fontId="7" fillId="0" borderId="19" xfId="0" applyFont="1" applyFill="1" applyBorder="1" applyAlignment="1" applyProtection="1">
      <alignment horizontal="left" wrapText="1"/>
      <protection hidden="1"/>
    </xf>
    <xf numFmtId="0" fontId="4" fillId="0" borderId="4"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2" fontId="8" fillId="0" borderId="0"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0" fillId="0" borderId="0" xfId="0" applyFill="1" applyAlignment="1" applyProtection="1">
      <alignment horizontal="center" vertical="top"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3" fillId="0" borderId="0" xfId="0" applyFont="1" applyFill="1" applyAlignment="1" applyProtection="1">
      <protection hidden="1"/>
    </xf>
    <xf numFmtId="0" fontId="9" fillId="0" borderId="0" xfId="0" applyFont="1" applyAlignment="1">
      <alignment wrapText="1"/>
      <protection locked="0"/>
    </xf>
    <xf numFmtId="0" fontId="3" fillId="0" borderId="0" xfId="0" applyNumberFormat="1" applyFont="1" applyFill="1" applyAlignment="1" applyProtection="1">
      <alignment horizontal="center" wrapText="1"/>
      <protection hidden="1"/>
    </xf>
    <xf numFmtId="1" fontId="4" fillId="0" borderId="3" xfId="0" applyNumberFormat="1" applyFont="1" applyFill="1" applyBorder="1" applyAlignment="1" applyProtection="1">
      <alignment horizontal="right" wrapText="1"/>
      <protection hidden="1"/>
    </xf>
    <xf numFmtId="1" fontId="6" fillId="0" borderId="0" xfId="0" applyNumberFormat="1" applyFont="1" applyFill="1" applyBorder="1" applyAlignment="1" applyProtection="1">
      <alignment horizontal="right" wrapText="1"/>
      <protection hidden="1"/>
    </xf>
    <xf numFmtId="1" fontId="6" fillId="0" borderId="5" xfId="0" applyNumberFormat="1" applyFont="1" applyBorder="1" applyAlignment="1" applyProtection="1">
      <alignment horizontal="right" wrapText="1"/>
      <protection hidden="1"/>
    </xf>
    <xf numFmtId="1" fontId="4" fillId="0" borderId="2" xfId="0" applyNumberFormat="1" applyFont="1" applyFill="1" applyBorder="1" applyAlignment="1" applyProtection="1">
      <alignment horizontal="right" wrapText="1"/>
      <protection hidden="1"/>
    </xf>
    <xf numFmtId="1" fontId="4" fillId="0" borderId="0" xfId="0" applyNumberFormat="1" applyFont="1" applyFill="1" applyBorder="1" applyAlignment="1" applyProtection="1">
      <alignment horizontal="center" wrapText="1"/>
      <protection hidden="1"/>
    </xf>
    <xf numFmtId="1" fontId="4" fillId="0" borderId="4" xfId="0" applyNumberFormat="1" applyFont="1" applyFill="1" applyBorder="1" applyAlignment="1" applyProtection="1">
      <alignment horizontal="right" wrapText="1"/>
      <protection hidden="1"/>
    </xf>
    <xf numFmtId="1" fontId="5" fillId="0" borderId="0" xfId="0" applyNumberFormat="1" applyFont="1" applyFill="1" applyAlignment="1" applyProtection="1">
      <alignment vertical="top"/>
      <protection hidden="1"/>
    </xf>
    <xf numFmtId="49" fontId="3" fillId="0" borderId="0" xfId="0" applyNumberFormat="1" applyFont="1" applyFill="1" applyAlignment="1" applyProtection="1">
      <alignment horizontal="center"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2" fillId="0" borderId="0" xfId="0" applyFont="1" applyFill="1" applyAlignment="1" applyProtection="1">
      <alignment horizontal="center" vertical="top" wrapText="1"/>
      <protection hidden="1"/>
    </xf>
    <xf numFmtId="2" fontId="9" fillId="0" borderId="0" xfId="0" applyNumberFormat="1" applyFont="1" applyFill="1" applyAlignment="1" applyProtection="1">
      <alignment horizontal="center" vertical="top"/>
      <protection hidden="1"/>
    </xf>
    <xf numFmtId="2" fontId="3" fillId="0" borderId="0" xfId="0" applyNumberFormat="1" applyFont="1" applyFill="1" applyAlignment="1" applyProtection="1">
      <alignment wrapText="1"/>
      <protection hidden="1"/>
    </xf>
    <xf numFmtId="1" fontId="3" fillId="0" borderId="0" xfId="0" applyNumberFormat="1" applyFont="1" applyFill="1" applyAlignment="1" applyProtection="1">
      <alignment horizontal="center" vertical="top" wrapText="1"/>
      <protection hidden="1"/>
    </xf>
    <xf numFmtId="1" fontId="6" fillId="0" borderId="24" xfId="0" applyNumberFormat="1" applyFont="1" applyFill="1" applyBorder="1" applyAlignment="1" applyProtection="1">
      <alignment horizontal="right" wrapText="1"/>
      <protection hidden="1"/>
    </xf>
    <xf numFmtId="10" fontId="6" fillId="0" borderId="24" xfId="0" applyNumberFormat="1" applyFont="1" applyFill="1" applyBorder="1" applyAlignment="1" applyProtection="1">
      <alignment horizontal="right" wrapText="1"/>
      <protection hidden="1"/>
    </xf>
    <xf numFmtId="2" fontId="4" fillId="0" borderId="25" xfId="0" applyNumberFormat="1" applyFont="1" applyFill="1" applyBorder="1" applyAlignment="1" applyProtection="1">
      <alignment horizontal="center" wrapText="1"/>
      <protection hidden="1"/>
    </xf>
    <xf numFmtId="22" fontId="0" fillId="0" borderId="0" xfId="0" applyNumberFormat="1" applyFont="1" applyFill="1" applyAlignment="1" applyProtection="1">
      <alignment horizontal="left" vertical="top"/>
      <protection hidden="1"/>
    </xf>
    <xf numFmtId="49" fontId="3" fillId="0" borderId="0" xfId="0" applyNumberFormat="1" applyFont="1" applyFill="1" applyAlignment="1" applyProtection="1">
      <alignment wrapText="1"/>
      <protection hidden="1"/>
    </xf>
    <xf numFmtId="0" fontId="0" fillId="0" borderId="0" xfId="0" applyFill="1" applyAlignment="1" applyProtection="1">
      <alignment vertical="top"/>
      <protection hidden="1"/>
    </xf>
    <xf numFmtId="0" fontId="0" fillId="0" borderId="0" xfId="0" applyFill="1" applyAlignment="1" applyProtection="1">
      <alignment vertical="top" wrapText="1"/>
      <protection hidden="1"/>
    </xf>
    <xf numFmtId="0" fontId="3"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0" fontId="0" fillId="0" borderId="0" xfId="0" applyFill="1" applyAlignment="1" applyProtection="1">
      <alignment horizontal="center" wrapText="1"/>
      <protection hidden="1"/>
    </xf>
    <xf numFmtId="0" fontId="3" fillId="0" borderId="0" xfId="0" applyFont="1" applyFill="1" applyAlignment="1" applyProtection="1">
      <alignment horizontal="center" wrapText="1"/>
      <protection hidden="1"/>
    </xf>
    <xf numFmtId="2" fontId="4" fillId="0" borderId="15" xfId="0" applyNumberFormat="1" applyFont="1" applyFill="1" applyBorder="1" applyAlignment="1" applyProtection="1">
      <alignment horizontal="center" wrapText="1"/>
      <protection hidden="1"/>
    </xf>
    <xf numFmtId="2" fontId="8" fillId="0" borderId="16" xfId="0" applyNumberFormat="1" applyFont="1" applyFill="1" applyBorder="1" applyAlignment="1" applyProtection="1">
      <alignment horizontal="center" wrapText="1"/>
      <protection hidden="1"/>
    </xf>
    <xf numFmtId="0" fontId="4" fillId="0" borderId="1" xfId="0" applyFont="1" applyFill="1" applyBorder="1" applyAlignment="1" applyProtection="1">
      <alignment horizontal="left" wrapText="1"/>
      <protection hidden="1"/>
    </xf>
    <xf numFmtId="0" fontId="5" fillId="0" borderId="2" xfId="0" applyFont="1" applyFill="1" applyBorder="1" applyAlignment="1" applyProtection="1">
      <alignment wrapText="1"/>
      <protection hidden="1"/>
    </xf>
    <xf numFmtId="0" fontId="6" fillId="0" borderId="3" xfId="0" applyFont="1" applyFill="1" applyBorder="1" applyAlignment="1" applyProtection="1">
      <alignment horizontal="left" vertical="top" wrapText="1"/>
      <protection hidden="1"/>
    </xf>
    <xf numFmtId="0" fontId="5" fillId="0" borderId="13" xfId="0" applyFont="1" applyFill="1" applyBorder="1" applyAlignment="1" applyProtection="1">
      <alignment vertical="top" wrapText="1"/>
      <protection hidden="1"/>
    </xf>
    <xf numFmtId="0" fontId="5" fillId="0" borderId="14" xfId="0" applyFont="1" applyFill="1" applyBorder="1" applyAlignment="1" applyProtection="1">
      <alignment vertical="top" wrapText="1"/>
      <protection hidden="1"/>
    </xf>
    <xf numFmtId="0" fontId="4" fillId="0" borderId="4" xfId="0" applyFont="1" applyFill="1" applyBorder="1" applyAlignment="1" applyProtection="1">
      <alignment horizontal="left" wrapText="1"/>
      <protection hidden="1"/>
    </xf>
    <xf numFmtId="0" fontId="5" fillId="0" borderId="4" xfId="0" applyFont="1" applyFill="1" applyBorder="1" applyAlignment="1" applyProtection="1">
      <alignment wrapText="1"/>
      <protection hidden="1"/>
    </xf>
    <xf numFmtId="2" fontId="4" fillId="0" borderId="22" xfId="0" applyNumberFormat="1" applyFont="1" applyFill="1" applyBorder="1" applyAlignment="1" applyProtection="1">
      <alignment horizontal="center" wrapText="1"/>
      <protection hidden="1"/>
    </xf>
    <xf numFmtId="2" fontId="4" fillId="0" borderId="23" xfId="0" applyNumberFormat="1" applyFont="1" applyFill="1" applyBorder="1" applyAlignment="1" applyProtection="1">
      <alignment horizontal="center" wrapText="1"/>
      <protection hidden="1"/>
    </xf>
    <xf numFmtId="0" fontId="6" fillId="0" borderId="17" xfId="0" applyFont="1" applyFill="1" applyBorder="1" applyAlignment="1" applyProtection="1">
      <alignment horizontal="left" wrapText="1"/>
      <protection hidden="1"/>
    </xf>
    <xf numFmtId="0" fontId="5" fillId="0" borderId="18" xfId="0" applyFont="1" applyFill="1" applyBorder="1" applyAlignment="1" applyProtection="1">
      <alignment vertical="top" wrapText="1"/>
      <protection hidden="1"/>
    </xf>
    <xf numFmtId="0" fontId="6" fillId="0" borderId="4" xfId="0" applyFont="1" applyFill="1" applyBorder="1" applyAlignment="1" applyProtection="1">
      <alignment horizontal="left" vertical="top" wrapText="1"/>
      <protection hidden="1"/>
    </xf>
    <xf numFmtId="0" fontId="5" fillId="0" borderId="4" xfId="0" applyFont="1" applyFill="1" applyBorder="1" applyAlignment="1" applyProtection="1">
      <alignment vertical="top" wrapText="1"/>
      <protection hidden="1"/>
    </xf>
    <xf numFmtId="0" fontId="6" fillId="0" borderId="4" xfId="0" applyFont="1" applyFill="1" applyBorder="1" applyAlignment="1" applyProtection="1">
      <alignment horizontal="left" wrapText="1"/>
      <protection hidden="1"/>
    </xf>
    <xf numFmtId="2" fontId="4" fillId="0" borderId="20" xfId="0" applyNumberFormat="1" applyFont="1" applyFill="1" applyBorder="1" applyAlignment="1" applyProtection="1">
      <alignment horizontal="left" wrapText="1"/>
      <protection hidden="1"/>
    </xf>
    <xf numFmtId="0" fontId="5" fillId="0" borderId="21"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0" fontId="5" fillId="0" borderId="16" xfId="0" applyFont="1" applyFill="1" applyBorder="1" applyAlignment="1" applyProtection="1">
      <alignment horizontal="left" wrapText="1"/>
      <protection hidden="1"/>
    </xf>
    <xf numFmtId="0" fontId="4" fillId="0" borderId="15" xfId="0" applyFont="1" applyFill="1" applyBorder="1" applyAlignment="1" applyProtection="1">
      <alignment horizontal="left" wrapText="1"/>
      <protection hidden="1"/>
    </xf>
    <xf numFmtId="0" fontId="4" fillId="0" borderId="16" xfId="0" applyFont="1" applyFill="1" applyBorder="1" applyAlignment="1" applyProtection="1">
      <alignment horizontal="left" wrapText="1"/>
      <protection hidden="1"/>
    </xf>
    <xf numFmtId="0" fontId="6" fillId="0" borderId="1" xfId="0" applyFont="1" applyFill="1" applyBorder="1" applyAlignment="1" applyProtection="1">
      <alignment horizontal="left" wrapText="1"/>
      <protection hidden="1"/>
    </xf>
    <xf numFmtId="0" fontId="5" fillId="0" borderId="2" xfId="0" applyFont="1" applyFill="1" applyBorder="1" applyAlignment="1" applyProtection="1">
      <alignment vertical="top" wrapText="1"/>
      <protection hidden="1"/>
    </xf>
    <xf numFmtId="0" fontId="6" fillId="0" borderId="6" xfId="0" applyFont="1" applyFill="1" applyBorder="1" applyAlignment="1" applyProtection="1">
      <alignment horizontal="left" vertical="top" wrapText="1"/>
      <protection hidden="1"/>
    </xf>
    <xf numFmtId="0" fontId="5" fillId="0" borderId="7" xfId="0" applyFont="1" applyFill="1" applyBorder="1" applyAlignment="1" applyProtection="1">
      <alignment vertical="top" wrapText="1"/>
      <protection hidden="1"/>
    </xf>
    <xf numFmtId="0" fontId="5" fillId="0" borderId="8" xfId="0" applyFont="1" applyFill="1" applyBorder="1" applyAlignment="1" applyProtection="1">
      <alignment vertical="top" wrapText="1"/>
      <protection hidden="1"/>
    </xf>
    <xf numFmtId="0" fontId="6" fillId="0" borderId="9" xfId="0" applyFont="1" applyFill="1" applyBorder="1" applyAlignment="1" applyProtection="1">
      <alignment horizontal="left" vertical="top" wrapText="1"/>
      <protection hidden="1"/>
    </xf>
    <xf numFmtId="0" fontId="5" fillId="0" borderId="10"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8"/>
  <sheetViews>
    <sheetView zoomScaleNormal="100" workbookViewId="0">
      <selection activeCell="W19" sqref="W19"/>
    </sheetView>
  </sheetViews>
  <sheetFormatPr defaultColWidth="10.7109375" defaultRowHeight="10.199999999999999" x14ac:dyDescent="0.2"/>
  <cols>
    <col min="1" max="1" width="7.42578125" style="5" bestFit="1" customWidth="1"/>
    <col min="2" max="8" width="5.7109375" style="5" bestFit="1" customWidth="1"/>
    <col min="9" max="9" width="9.42578125" style="5" customWidth="1"/>
    <col min="10" max="10" width="4.140625" style="5" customWidth="1"/>
    <col min="11" max="11" width="7.85546875" style="5" customWidth="1"/>
    <col min="12" max="12" width="6.42578125" style="5" customWidth="1"/>
    <col min="13" max="13" width="12.140625" style="5" customWidth="1"/>
    <col min="14" max="14" width="7.85546875" style="5" customWidth="1"/>
    <col min="15" max="15" width="7.28515625" style="5" customWidth="1"/>
    <col min="16" max="16" width="14" style="5" customWidth="1"/>
    <col min="17" max="17" width="5.7109375" style="5" bestFit="1" customWidth="1"/>
    <col min="18" max="18" width="8.85546875" style="5" customWidth="1"/>
    <col min="19" max="20" width="8.28515625" style="5" customWidth="1"/>
    <col min="21" max="21" width="10.140625" style="5" customWidth="1"/>
    <col min="22" max="22" width="2.42578125" style="5" customWidth="1"/>
    <col min="23" max="23" width="12.7109375" style="5" customWidth="1"/>
    <col min="24" max="24" width="3" style="5" customWidth="1"/>
    <col min="25" max="25" width="14.7109375" style="8" customWidth="1"/>
    <col min="26" max="26" width="17" style="5" bestFit="1" customWidth="1"/>
    <col min="27" max="27" width="15.140625" style="5" bestFit="1" customWidth="1"/>
    <col min="28" max="28" width="10.85546875" style="5" customWidth="1"/>
    <col min="29" max="29" width="1.85546875" style="5" customWidth="1"/>
    <col min="30" max="30" width="5.7109375" style="5" bestFit="1" customWidth="1"/>
    <col min="31" max="31" width="5.7109375" style="8" bestFit="1" customWidth="1"/>
    <col min="32" max="32" width="5.7109375" style="5" bestFit="1" customWidth="1"/>
    <col min="33" max="33" width="13.7109375" style="5" customWidth="1"/>
    <col min="34" max="34" width="5.7109375" style="5" bestFit="1" customWidth="1"/>
    <col min="35" max="35" width="7.28515625" style="5" bestFit="1" customWidth="1"/>
    <col min="36" max="224" width="10.7109375" style="9"/>
    <col min="225" max="225" width="3.140625" style="9" bestFit="1" customWidth="1"/>
    <col min="226" max="226" width="17" style="9" bestFit="1" customWidth="1"/>
    <col min="227" max="227" width="17.7109375" style="9" customWidth="1"/>
    <col min="228" max="228" width="9.85546875" style="9" customWidth="1"/>
    <col min="229" max="229" width="10.85546875" style="9" customWidth="1"/>
    <col min="230" max="230" width="32.42578125" style="9" bestFit="1" customWidth="1"/>
    <col min="231" max="240" width="16" style="9" customWidth="1"/>
    <col min="241" max="241" width="14.140625" style="9" bestFit="1" customWidth="1"/>
    <col min="242" max="242" width="13.42578125" style="9" bestFit="1" customWidth="1"/>
    <col min="243" max="243" width="15.42578125" style="9" bestFit="1" customWidth="1"/>
    <col min="244" max="244" width="13.42578125" style="9" bestFit="1" customWidth="1"/>
    <col min="245" max="245" width="14.7109375" style="9" customWidth="1"/>
    <col min="246" max="255" width="16" style="9" customWidth="1"/>
    <col min="256" max="256" width="13.85546875" style="9" customWidth="1"/>
    <col min="257" max="257" width="13.42578125" style="9" customWidth="1"/>
    <col min="258" max="258" width="12.7109375" style="9" customWidth="1"/>
    <col min="259" max="259" width="15.7109375" style="9" bestFit="1" customWidth="1"/>
    <col min="260" max="260" width="14.140625" style="9" customWidth="1"/>
    <col min="261" max="261" width="15.85546875" style="9" bestFit="1" customWidth="1"/>
    <col min="262" max="262" width="13.85546875" style="9" bestFit="1" customWidth="1"/>
    <col min="263" max="263" width="12.85546875" style="9" customWidth="1"/>
    <col min="264" max="264" width="16" style="9" customWidth="1"/>
    <col min="265" max="265" width="11.42578125" style="9" bestFit="1" customWidth="1"/>
    <col min="266" max="266" width="14.85546875" style="9" bestFit="1" customWidth="1"/>
    <col min="267" max="267" width="13.85546875" style="9" bestFit="1" customWidth="1"/>
    <col min="268" max="268" width="13.85546875" style="9" customWidth="1"/>
    <col min="269" max="269" width="13.85546875" style="9" bestFit="1" customWidth="1"/>
    <col min="270" max="270" width="16" style="9" customWidth="1"/>
    <col min="271" max="271" width="13" style="9" customWidth="1"/>
    <col min="272" max="272" width="13.42578125" style="9" bestFit="1" customWidth="1"/>
    <col min="273" max="273" width="10.7109375" style="9" bestFit="1" customWidth="1"/>
    <col min="274" max="274" width="12" style="9" bestFit="1" customWidth="1"/>
    <col min="275" max="275" width="14.7109375" style="9" bestFit="1" customWidth="1"/>
    <col min="276" max="276" width="15.28515625" style="9" customWidth="1"/>
    <col min="277" max="277" width="12.28515625" style="9" customWidth="1"/>
    <col min="278" max="278" width="8" style="9" bestFit="1" customWidth="1"/>
    <col min="279" max="280" width="13" style="9" bestFit="1" customWidth="1"/>
    <col min="281" max="281" width="8.85546875" style="9" bestFit="1" customWidth="1"/>
    <col min="282" max="282" width="16" style="9" customWidth="1"/>
    <col min="283" max="283" width="11.28515625" style="9" customWidth="1"/>
    <col min="284" max="284" width="13" style="9" bestFit="1" customWidth="1"/>
    <col min="285" max="285" width="14.42578125" style="9" customWidth="1"/>
    <col min="286" max="286" width="13" style="9" bestFit="1" customWidth="1"/>
    <col min="287" max="287" width="16" style="9" customWidth="1"/>
    <col min="288" max="288" width="11" style="9" bestFit="1" customWidth="1"/>
    <col min="289" max="289" width="12.140625" style="9" bestFit="1" customWidth="1"/>
    <col min="290" max="290" width="13.7109375" style="9" bestFit="1" customWidth="1"/>
    <col min="291" max="480" width="10.7109375" style="9"/>
    <col min="481" max="481" width="3.140625" style="9" bestFit="1" customWidth="1"/>
    <col min="482" max="482" width="17" style="9" bestFit="1" customWidth="1"/>
    <col min="483" max="483" width="17.7109375" style="9" customWidth="1"/>
    <col min="484" max="484" width="9.85546875" style="9" customWidth="1"/>
    <col min="485" max="485" width="10.85546875" style="9" customWidth="1"/>
    <col min="486" max="486" width="32.42578125" style="9" bestFit="1" customWidth="1"/>
    <col min="487" max="496" width="16" style="9" customWidth="1"/>
    <col min="497" max="497" width="14.140625" style="9" bestFit="1" customWidth="1"/>
    <col min="498" max="498" width="13.42578125" style="9" bestFit="1" customWidth="1"/>
    <col min="499" max="499" width="15.42578125" style="9" bestFit="1" customWidth="1"/>
    <col min="500" max="500" width="13.42578125" style="9" bestFit="1" customWidth="1"/>
    <col min="501" max="501" width="14.7109375" style="9" customWidth="1"/>
    <col min="502" max="511" width="16" style="9" customWidth="1"/>
    <col min="512" max="512" width="13.85546875" style="9" customWidth="1"/>
    <col min="513" max="513" width="13.42578125" style="9" customWidth="1"/>
    <col min="514" max="514" width="12.7109375" style="9" customWidth="1"/>
    <col min="515" max="515" width="15.7109375" style="9" bestFit="1" customWidth="1"/>
    <col min="516" max="516" width="14.140625" style="9" customWidth="1"/>
    <col min="517" max="517" width="15.85546875" style="9" bestFit="1" customWidth="1"/>
    <col min="518" max="518" width="13.85546875" style="9" bestFit="1" customWidth="1"/>
    <col min="519" max="519" width="12.85546875" style="9" customWidth="1"/>
    <col min="520" max="520" width="16" style="9" customWidth="1"/>
    <col min="521" max="521" width="11.42578125" style="9" bestFit="1" customWidth="1"/>
    <col min="522" max="522" width="14.85546875" style="9" bestFit="1" customWidth="1"/>
    <col min="523" max="523" width="13.85546875" style="9" bestFit="1" customWidth="1"/>
    <col min="524" max="524" width="13.85546875" style="9" customWidth="1"/>
    <col min="525" max="525" width="13.85546875" style="9" bestFit="1" customWidth="1"/>
    <col min="526" max="526" width="16" style="9" customWidth="1"/>
    <col min="527" max="527" width="13" style="9" customWidth="1"/>
    <col min="528" max="528" width="13.42578125" style="9" bestFit="1" customWidth="1"/>
    <col min="529" max="529" width="10.7109375" style="9" bestFit="1" customWidth="1"/>
    <col min="530" max="530" width="12" style="9" bestFit="1" customWidth="1"/>
    <col min="531" max="531" width="14.7109375" style="9" bestFit="1" customWidth="1"/>
    <col min="532" max="532" width="15.28515625" style="9" customWidth="1"/>
    <col min="533" max="533" width="12.28515625" style="9" customWidth="1"/>
    <col min="534" max="534" width="8" style="9" bestFit="1" customWidth="1"/>
    <col min="535" max="536" width="13" style="9" bestFit="1" customWidth="1"/>
    <col min="537" max="537" width="8.85546875" style="9" bestFit="1" customWidth="1"/>
    <col min="538" max="538" width="16" style="9" customWidth="1"/>
    <col min="539" max="539" width="11.28515625" style="9" customWidth="1"/>
    <col min="540" max="540" width="13" style="9" bestFit="1" customWidth="1"/>
    <col min="541" max="541" width="14.42578125" style="9" customWidth="1"/>
    <col min="542" max="542" width="13" style="9" bestFit="1" customWidth="1"/>
    <col min="543" max="543" width="16" style="9" customWidth="1"/>
    <col min="544" max="544" width="11" style="9" bestFit="1" customWidth="1"/>
    <col min="545" max="545" width="12.140625" style="9" bestFit="1" customWidth="1"/>
    <col min="546" max="546" width="13.7109375" style="9" bestFit="1" customWidth="1"/>
    <col min="547" max="736" width="10.7109375" style="9"/>
    <col min="737" max="737" width="3.140625" style="9" bestFit="1" customWidth="1"/>
    <col min="738" max="738" width="17" style="9" bestFit="1" customWidth="1"/>
    <col min="739" max="739" width="17.7109375" style="9" customWidth="1"/>
    <col min="740" max="740" width="9.85546875" style="9" customWidth="1"/>
    <col min="741" max="741" width="10.85546875" style="9" customWidth="1"/>
    <col min="742" max="742" width="32.42578125" style="9" bestFit="1" customWidth="1"/>
    <col min="743" max="752" width="16" style="9" customWidth="1"/>
    <col min="753" max="753" width="14.140625" style="9" bestFit="1" customWidth="1"/>
    <col min="754" max="754" width="13.42578125" style="9" bestFit="1" customWidth="1"/>
    <col min="755" max="755" width="15.42578125" style="9" bestFit="1" customWidth="1"/>
    <col min="756" max="756" width="13.42578125" style="9" bestFit="1" customWidth="1"/>
    <col min="757" max="757" width="14.7109375" style="9" customWidth="1"/>
    <col min="758" max="767" width="16" style="9" customWidth="1"/>
    <col min="768" max="768" width="13.85546875" style="9" customWidth="1"/>
    <col min="769" max="769" width="13.42578125" style="9" customWidth="1"/>
    <col min="770" max="770" width="12.7109375" style="9" customWidth="1"/>
    <col min="771" max="771" width="15.7109375" style="9" bestFit="1" customWidth="1"/>
    <col min="772" max="772" width="14.140625" style="9" customWidth="1"/>
    <col min="773" max="773" width="15.85546875" style="9" bestFit="1" customWidth="1"/>
    <col min="774" max="774" width="13.85546875" style="9" bestFit="1" customWidth="1"/>
    <col min="775" max="775" width="12.85546875" style="9" customWidth="1"/>
    <col min="776" max="776" width="16" style="9" customWidth="1"/>
    <col min="777" max="777" width="11.42578125" style="9" bestFit="1" customWidth="1"/>
    <col min="778" max="778" width="14.85546875" style="9" bestFit="1" customWidth="1"/>
    <col min="779" max="779" width="13.85546875" style="9" bestFit="1" customWidth="1"/>
    <col min="780" max="780" width="13.85546875" style="9" customWidth="1"/>
    <col min="781" max="781" width="13.85546875" style="9" bestFit="1" customWidth="1"/>
    <col min="782" max="782" width="16" style="9" customWidth="1"/>
    <col min="783" max="783" width="13" style="9" customWidth="1"/>
    <col min="784" max="784" width="13.42578125" style="9" bestFit="1" customWidth="1"/>
    <col min="785" max="785" width="10.7109375" style="9" bestFit="1" customWidth="1"/>
    <col min="786" max="786" width="12" style="9" bestFit="1" customWidth="1"/>
    <col min="787" max="787" width="14.7109375" style="9" bestFit="1" customWidth="1"/>
    <col min="788" max="788" width="15.28515625" style="9" customWidth="1"/>
    <col min="789" max="789" width="12.28515625" style="9" customWidth="1"/>
    <col min="790" max="790" width="8" style="9" bestFit="1" customWidth="1"/>
    <col min="791" max="792" width="13" style="9" bestFit="1" customWidth="1"/>
    <col min="793" max="793" width="8.85546875" style="9" bestFit="1" customWidth="1"/>
    <col min="794" max="794" width="16" style="9" customWidth="1"/>
    <col min="795" max="795" width="11.28515625" style="9" customWidth="1"/>
    <col min="796" max="796" width="13" style="9" bestFit="1" customWidth="1"/>
    <col min="797" max="797" width="14.42578125" style="9" customWidth="1"/>
    <col min="798" max="798" width="13" style="9" bestFit="1" customWidth="1"/>
    <col min="799" max="799" width="16" style="9" customWidth="1"/>
    <col min="800" max="800" width="11" style="9" bestFit="1" customWidth="1"/>
    <col min="801" max="801" width="12.140625" style="9" bestFit="1" customWidth="1"/>
    <col min="802" max="802" width="13.7109375" style="9" bestFit="1" customWidth="1"/>
    <col min="803" max="992" width="10.7109375" style="9"/>
    <col min="993" max="993" width="3.140625" style="9" bestFit="1" customWidth="1"/>
    <col min="994" max="994" width="17" style="9" bestFit="1" customWidth="1"/>
    <col min="995" max="995" width="17.7109375" style="9" customWidth="1"/>
    <col min="996" max="996" width="9.85546875" style="9" customWidth="1"/>
    <col min="997" max="997" width="10.85546875" style="9" customWidth="1"/>
    <col min="998" max="998" width="32.42578125" style="9" bestFit="1" customWidth="1"/>
    <col min="999" max="1008" width="16" style="9" customWidth="1"/>
    <col min="1009" max="1009" width="14.140625" style="9" bestFit="1" customWidth="1"/>
    <col min="1010" max="1010" width="13.42578125" style="9" bestFit="1" customWidth="1"/>
    <col min="1011" max="1011" width="15.42578125" style="9" bestFit="1" customWidth="1"/>
    <col min="1012" max="1012" width="13.42578125" style="9" bestFit="1" customWidth="1"/>
    <col min="1013" max="1013" width="14.7109375" style="9" customWidth="1"/>
    <col min="1014" max="1023" width="16" style="9" customWidth="1"/>
    <col min="1024" max="1024" width="13.85546875" style="9" customWidth="1"/>
    <col min="1025" max="1025" width="13.42578125" style="9" customWidth="1"/>
    <col min="1026" max="1026" width="12.7109375" style="9" customWidth="1"/>
    <col min="1027" max="1027" width="15.7109375" style="9" bestFit="1" customWidth="1"/>
    <col min="1028" max="1028" width="14.140625" style="9" customWidth="1"/>
    <col min="1029" max="1029" width="15.85546875" style="9" bestFit="1" customWidth="1"/>
    <col min="1030" max="1030" width="13.85546875" style="9" bestFit="1" customWidth="1"/>
    <col min="1031" max="1031" width="12.85546875" style="9" customWidth="1"/>
    <col min="1032" max="1032" width="16" style="9" customWidth="1"/>
    <col min="1033" max="1033" width="11.42578125" style="9" bestFit="1" customWidth="1"/>
    <col min="1034" max="1034" width="14.85546875" style="9" bestFit="1" customWidth="1"/>
    <col min="1035" max="1035" width="13.85546875" style="9" bestFit="1" customWidth="1"/>
    <col min="1036" max="1036" width="13.85546875" style="9" customWidth="1"/>
    <col min="1037" max="1037" width="13.85546875" style="9" bestFit="1" customWidth="1"/>
    <col min="1038" max="1038" width="16" style="9" customWidth="1"/>
    <col min="1039" max="1039" width="13" style="9" customWidth="1"/>
    <col min="1040" max="1040" width="13.42578125" style="9" bestFit="1" customWidth="1"/>
    <col min="1041" max="1041" width="10.7109375" style="9" bestFit="1" customWidth="1"/>
    <col min="1042" max="1042" width="12" style="9" bestFit="1" customWidth="1"/>
    <col min="1043" max="1043" width="14.7109375" style="9" bestFit="1" customWidth="1"/>
    <col min="1044" max="1044" width="15.28515625" style="9" customWidth="1"/>
    <col min="1045" max="1045" width="12.28515625" style="9" customWidth="1"/>
    <col min="1046" max="1046" width="8" style="9" bestFit="1" customWidth="1"/>
    <col min="1047" max="1048" width="13" style="9" bestFit="1" customWidth="1"/>
    <col min="1049" max="1049" width="8.85546875" style="9" bestFit="1" customWidth="1"/>
    <col min="1050" max="1050" width="16" style="9" customWidth="1"/>
    <col min="1051" max="1051" width="11.28515625" style="9" customWidth="1"/>
    <col min="1052" max="1052" width="13" style="9" bestFit="1" customWidth="1"/>
    <col min="1053" max="1053" width="14.42578125" style="9" customWidth="1"/>
    <col min="1054" max="1054" width="13" style="9" bestFit="1" customWidth="1"/>
    <col min="1055" max="1055" width="16" style="9" customWidth="1"/>
    <col min="1056" max="1056" width="11" style="9" bestFit="1" customWidth="1"/>
    <col min="1057" max="1057" width="12.140625" style="9" bestFit="1" customWidth="1"/>
    <col min="1058" max="1058" width="13.7109375" style="9" bestFit="1" customWidth="1"/>
    <col min="1059" max="1248" width="10.7109375" style="9"/>
    <col min="1249" max="1249" width="3.140625" style="9" bestFit="1" customWidth="1"/>
    <col min="1250" max="1250" width="17" style="9" bestFit="1" customWidth="1"/>
    <col min="1251" max="1251" width="17.7109375" style="9" customWidth="1"/>
    <col min="1252" max="1252" width="9.85546875" style="9" customWidth="1"/>
    <col min="1253" max="1253" width="10.85546875" style="9" customWidth="1"/>
    <col min="1254" max="1254" width="32.42578125" style="9" bestFit="1" customWidth="1"/>
    <col min="1255" max="1264" width="16" style="9" customWidth="1"/>
    <col min="1265" max="1265" width="14.140625" style="9" bestFit="1" customWidth="1"/>
    <col min="1266" max="1266" width="13.42578125" style="9" bestFit="1" customWidth="1"/>
    <col min="1267" max="1267" width="15.42578125" style="9" bestFit="1" customWidth="1"/>
    <col min="1268" max="1268" width="13.42578125" style="9" bestFit="1" customWidth="1"/>
    <col min="1269" max="1269" width="14.7109375" style="9" customWidth="1"/>
    <col min="1270" max="1279" width="16" style="9" customWidth="1"/>
    <col min="1280" max="1280" width="13.85546875" style="9" customWidth="1"/>
    <col min="1281" max="1281" width="13.42578125" style="9" customWidth="1"/>
    <col min="1282" max="1282" width="12.7109375" style="9" customWidth="1"/>
    <col min="1283" max="1283" width="15.7109375" style="9" bestFit="1" customWidth="1"/>
    <col min="1284" max="1284" width="14.140625" style="9" customWidth="1"/>
    <col min="1285" max="1285" width="15.85546875" style="9" bestFit="1" customWidth="1"/>
    <col min="1286" max="1286" width="13.85546875" style="9" bestFit="1" customWidth="1"/>
    <col min="1287" max="1287" width="12.85546875" style="9" customWidth="1"/>
    <col min="1288" max="1288" width="16" style="9" customWidth="1"/>
    <col min="1289" max="1289" width="11.42578125" style="9" bestFit="1" customWidth="1"/>
    <col min="1290" max="1290" width="14.85546875" style="9" bestFit="1" customWidth="1"/>
    <col min="1291" max="1291" width="13.85546875" style="9" bestFit="1" customWidth="1"/>
    <col min="1292" max="1292" width="13.85546875" style="9" customWidth="1"/>
    <col min="1293" max="1293" width="13.85546875" style="9" bestFit="1" customWidth="1"/>
    <col min="1294" max="1294" width="16" style="9" customWidth="1"/>
    <col min="1295" max="1295" width="13" style="9" customWidth="1"/>
    <col min="1296" max="1296" width="13.42578125" style="9" bestFit="1" customWidth="1"/>
    <col min="1297" max="1297" width="10.7109375" style="9" bestFit="1" customWidth="1"/>
    <col min="1298" max="1298" width="12" style="9" bestFit="1" customWidth="1"/>
    <col min="1299" max="1299" width="14.7109375" style="9" bestFit="1" customWidth="1"/>
    <col min="1300" max="1300" width="15.28515625" style="9" customWidth="1"/>
    <col min="1301" max="1301" width="12.28515625" style="9" customWidth="1"/>
    <col min="1302" max="1302" width="8" style="9" bestFit="1" customWidth="1"/>
    <col min="1303" max="1304" width="13" style="9" bestFit="1" customWidth="1"/>
    <col min="1305" max="1305" width="8.85546875" style="9" bestFit="1" customWidth="1"/>
    <col min="1306" max="1306" width="16" style="9" customWidth="1"/>
    <col min="1307" max="1307" width="11.28515625" style="9" customWidth="1"/>
    <col min="1308" max="1308" width="13" style="9" bestFit="1" customWidth="1"/>
    <col min="1309" max="1309" width="14.42578125" style="9" customWidth="1"/>
    <col min="1310" max="1310" width="13" style="9" bestFit="1" customWidth="1"/>
    <col min="1311" max="1311" width="16" style="9" customWidth="1"/>
    <col min="1312" max="1312" width="11" style="9" bestFit="1" customWidth="1"/>
    <col min="1313" max="1313" width="12.140625" style="9" bestFit="1" customWidth="1"/>
    <col min="1314" max="1314" width="13.7109375" style="9" bestFit="1" customWidth="1"/>
    <col min="1315" max="1504" width="10.7109375" style="9"/>
    <col min="1505" max="1505" width="3.140625" style="9" bestFit="1" customWidth="1"/>
    <col min="1506" max="1506" width="17" style="9" bestFit="1" customWidth="1"/>
    <col min="1507" max="1507" width="17.7109375" style="9" customWidth="1"/>
    <col min="1508" max="1508" width="9.85546875" style="9" customWidth="1"/>
    <col min="1509" max="1509" width="10.85546875" style="9" customWidth="1"/>
    <col min="1510" max="1510" width="32.42578125" style="9" bestFit="1" customWidth="1"/>
    <col min="1511" max="1520" width="16" style="9" customWidth="1"/>
    <col min="1521" max="1521" width="14.140625" style="9" bestFit="1" customWidth="1"/>
    <col min="1522" max="1522" width="13.42578125" style="9" bestFit="1" customWidth="1"/>
    <col min="1523" max="1523" width="15.42578125" style="9" bestFit="1" customWidth="1"/>
    <col min="1524" max="1524" width="13.42578125" style="9" bestFit="1" customWidth="1"/>
    <col min="1525" max="1525" width="14.7109375" style="9" customWidth="1"/>
    <col min="1526" max="1535" width="16" style="9" customWidth="1"/>
    <col min="1536" max="1536" width="13.85546875" style="9" customWidth="1"/>
    <col min="1537" max="1537" width="13.42578125" style="9" customWidth="1"/>
    <col min="1538" max="1538" width="12.7109375" style="9" customWidth="1"/>
    <col min="1539" max="1539" width="15.7109375" style="9" bestFit="1" customWidth="1"/>
    <col min="1540" max="1540" width="14.140625" style="9" customWidth="1"/>
    <col min="1541" max="1541" width="15.85546875" style="9" bestFit="1" customWidth="1"/>
    <col min="1542" max="1542" width="13.85546875" style="9" bestFit="1" customWidth="1"/>
    <col min="1543" max="1543" width="12.85546875" style="9" customWidth="1"/>
    <col min="1544" max="1544" width="16" style="9" customWidth="1"/>
    <col min="1545" max="1545" width="11.42578125" style="9" bestFit="1" customWidth="1"/>
    <col min="1546" max="1546" width="14.85546875" style="9" bestFit="1" customWidth="1"/>
    <col min="1547" max="1547" width="13.85546875" style="9" bestFit="1" customWidth="1"/>
    <col min="1548" max="1548" width="13.85546875" style="9" customWidth="1"/>
    <col min="1549" max="1549" width="13.85546875" style="9" bestFit="1" customWidth="1"/>
    <col min="1550" max="1550" width="16" style="9" customWidth="1"/>
    <col min="1551" max="1551" width="13" style="9" customWidth="1"/>
    <col min="1552" max="1552" width="13.42578125" style="9" bestFit="1" customWidth="1"/>
    <col min="1553" max="1553" width="10.7109375" style="9" bestFit="1" customWidth="1"/>
    <col min="1554" max="1554" width="12" style="9" bestFit="1" customWidth="1"/>
    <col min="1555" max="1555" width="14.7109375" style="9" bestFit="1" customWidth="1"/>
    <col min="1556" max="1556" width="15.28515625" style="9" customWidth="1"/>
    <col min="1557" max="1557" width="12.28515625" style="9" customWidth="1"/>
    <col min="1558" max="1558" width="8" style="9" bestFit="1" customWidth="1"/>
    <col min="1559" max="1560" width="13" style="9" bestFit="1" customWidth="1"/>
    <col min="1561" max="1561" width="8.85546875" style="9" bestFit="1" customWidth="1"/>
    <col min="1562" max="1562" width="16" style="9" customWidth="1"/>
    <col min="1563" max="1563" width="11.28515625" style="9" customWidth="1"/>
    <col min="1564" max="1564" width="13" style="9" bestFit="1" customWidth="1"/>
    <col min="1565" max="1565" width="14.42578125" style="9" customWidth="1"/>
    <col min="1566" max="1566" width="13" style="9" bestFit="1" customWidth="1"/>
    <col min="1567" max="1567" width="16" style="9" customWidth="1"/>
    <col min="1568" max="1568" width="11" style="9" bestFit="1" customWidth="1"/>
    <col min="1569" max="1569" width="12.140625" style="9" bestFit="1" customWidth="1"/>
    <col min="1570" max="1570" width="13.7109375" style="9" bestFit="1" customWidth="1"/>
    <col min="1571" max="1760" width="10.7109375" style="9"/>
    <col min="1761" max="1761" width="3.140625" style="9" bestFit="1" customWidth="1"/>
    <col min="1762" max="1762" width="17" style="9" bestFit="1" customWidth="1"/>
    <col min="1763" max="1763" width="17.7109375" style="9" customWidth="1"/>
    <col min="1764" max="1764" width="9.85546875" style="9" customWidth="1"/>
    <col min="1765" max="1765" width="10.85546875" style="9" customWidth="1"/>
    <col min="1766" max="1766" width="32.42578125" style="9" bestFit="1" customWidth="1"/>
    <col min="1767" max="1776" width="16" style="9" customWidth="1"/>
    <col min="1777" max="1777" width="14.140625" style="9" bestFit="1" customWidth="1"/>
    <col min="1778" max="1778" width="13.42578125" style="9" bestFit="1" customWidth="1"/>
    <col min="1779" max="1779" width="15.42578125" style="9" bestFit="1" customWidth="1"/>
    <col min="1780" max="1780" width="13.42578125" style="9" bestFit="1" customWidth="1"/>
    <col min="1781" max="1781" width="14.7109375" style="9" customWidth="1"/>
    <col min="1782" max="1791" width="16" style="9" customWidth="1"/>
    <col min="1792" max="1792" width="13.85546875" style="9" customWidth="1"/>
    <col min="1793" max="1793" width="13.42578125" style="9" customWidth="1"/>
    <col min="1794" max="1794" width="12.7109375" style="9" customWidth="1"/>
    <col min="1795" max="1795" width="15.7109375" style="9" bestFit="1" customWidth="1"/>
    <col min="1796" max="1796" width="14.140625" style="9" customWidth="1"/>
    <col min="1797" max="1797" width="15.85546875" style="9" bestFit="1" customWidth="1"/>
    <col min="1798" max="1798" width="13.85546875" style="9" bestFit="1" customWidth="1"/>
    <col min="1799" max="1799" width="12.85546875" style="9" customWidth="1"/>
    <col min="1800" max="1800" width="16" style="9" customWidth="1"/>
    <col min="1801" max="1801" width="11.42578125" style="9" bestFit="1" customWidth="1"/>
    <col min="1802" max="1802" width="14.85546875" style="9" bestFit="1" customWidth="1"/>
    <col min="1803" max="1803" width="13.85546875" style="9" bestFit="1" customWidth="1"/>
    <col min="1804" max="1804" width="13.85546875" style="9" customWidth="1"/>
    <col min="1805" max="1805" width="13.85546875" style="9" bestFit="1" customWidth="1"/>
    <col min="1806" max="1806" width="16" style="9" customWidth="1"/>
    <col min="1807" max="1807" width="13" style="9" customWidth="1"/>
    <col min="1808" max="1808" width="13.42578125" style="9" bestFit="1" customWidth="1"/>
    <col min="1809" max="1809" width="10.7109375" style="9" bestFit="1" customWidth="1"/>
    <col min="1810" max="1810" width="12" style="9" bestFit="1" customWidth="1"/>
    <col min="1811" max="1811" width="14.7109375" style="9" bestFit="1" customWidth="1"/>
    <col min="1812" max="1812" width="15.28515625" style="9" customWidth="1"/>
    <col min="1813" max="1813" width="12.28515625" style="9" customWidth="1"/>
    <col min="1814" max="1814" width="8" style="9" bestFit="1" customWidth="1"/>
    <col min="1815" max="1816" width="13" style="9" bestFit="1" customWidth="1"/>
    <col min="1817" max="1817" width="8.85546875" style="9" bestFit="1" customWidth="1"/>
    <col min="1818" max="1818" width="16" style="9" customWidth="1"/>
    <col min="1819" max="1819" width="11.28515625" style="9" customWidth="1"/>
    <col min="1820" max="1820" width="13" style="9" bestFit="1" customWidth="1"/>
    <col min="1821" max="1821" width="14.42578125" style="9" customWidth="1"/>
    <col min="1822" max="1822" width="13" style="9" bestFit="1" customWidth="1"/>
    <col min="1823" max="1823" width="16" style="9" customWidth="1"/>
    <col min="1824" max="1824" width="11" style="9" bestFit="1" customWidth="1"/>
    <col min="1825" max="1825" width="12.140625" style="9" bestFit="1" customWidth="1"/>
    <col min="1826" max="1826" width="13.7109375" style="9" bestFit="1" customWidth="1"/>
    <col min="1827" max="2016" width="10.7109375" style="9"/>
    <col min="2017" max="2017" width="3.140625" style="9" bestFit="1" customWidth="1"/>
    <col min="2018" max="2018" width="17" style="9" bestFit="1" customWidth="1"/>
    <col min="2019" max="2019" width="17.7109375" style="9" customWidth="1"/>
    <col min="2020" max="2020" width="9.85546875" style="9" customWidth="1"/>
    <col min="2021" max="2021" width="10.85546875" style="9" customWidth="1"/>
    <col min="2022" max="2022" width="32.42578125" style="9" bestFit="1" customWidth="1"/>
    <col min="2023" max="2032" width="16" style="9" customWidth="1"/>
    <col min="2033" max="2033" width="14.140625" style="9" bestFit="1" customWidth="1"/>
    <col min="2034" max="2034" width="13.42578125" style="9" bestFit="1" customWidth="1"/>
    <col min="2035" max="2035" width="15.42578125" style="9" bestFit="1" customWidth="1"/>
    <col min="2036" max="2036" width="13.42578125" style="9" bestFit="1" customWidth="1"/>
    <col min="2037" max="2037" width="14.7109375" style="9" customWidth="1"/>
    <col min="2038" max="2047" width="16" style="9" customWidth="1"/>
    <col min="2048" max="2048" width="13.85546875" style="9" customWidth="1"/>
    <col min="2049" max="2049" width="13.42578125" style="9" customWidth="1"/>
    <col min="2050" max="2050" width="12.7109375" style="9" customWidth="1"/>
    <col min="2051" max="2051" width="15.7109375" style="9" bestFit="1" customWidth="1"/>
    <col min="2052" max="2052" width="14.140625" style="9" customWidth="1"/>
    <col min="2053" max="2053" width="15.85546875" style="9" bestFit="1" customWidth="1"/>
    <col min="2054" max="2054" width="13.85546875" style="9" bestFit="1" customWidth="1"/>
    <col min="2055" max="2055" width="12.85546875" style="9" customWidth="1"/>
    <col min="2056" max="2056" width="16" style="9" customWidth="1"/>
    <col min="2057" max="2057" width="11.42578125" style="9" bestFit="1" customWidth="1"/>
    <col min="2058" max="2058" width="14.85546875" style="9" bestFit="1" customWidth="1"/>
    <col min="2059" max="2059" width="13.85546875" style="9" bestFit="1" customWidth="1"/>
    <col min="2060" max="2060" width="13.85546875" style="9" customWidth="1"/>
    <col min="2061" max="2061" width="13.85546875" style="9" bestFit="1" customWidth="1"/>
    <col min="2062" max="2062" width="16" style="9" customWidth="1"/>
    <col min="2063" max="2063" width="13" style="9" customWidth="1"/>
    <col min="2064" max="2064" width="13.42578125" style="9" bestFit="1" customWidth="1"/>
    <col min="2065" max="2065" width="10.7109375" style="9" bestFit="1" customWidth="1"/>
    <col min="2066" max="2066" width="12" style="9" bestFit="1" customWidth="1"/>
    <col min="2067" max="2067" width="14.7109375" style="9" bestFit="1" customWidth="1"/>
    <col min="2068" max="2068" width="15.28515625" style="9" customWidth="1"/>
    <col min="2069" max="2069" width="12.28515625" style="9" customWidth="1"/>
    <col min="2070" max="2070" width="8" style="9" bestFit="1" customWidth="1"/>
    <col min="2071" max="2072" width="13" style="9" bestFit="1" customWidth="1"/>
    <col min="2073" max="2073" width="8.85546875" style="9" bestFit="1" customWidth="1"/>
    <col min="2074" max="2074" width="16" style="9" customWidth="1"/>
    <col min="2075" max="2075" width="11.28515625" style="9" customWidth="1"/>
    <col min="2076" max="2076" width="13" style="9" bestFit="1" customWidth="1"/>
    <col min="2077" max="2077" width="14.42578125" style="9" customWidth="1"/>
    <col min="2078" max="2078" width="13" style="9" bestFit="1" customWidth="1"/>
    <col min="2079" max="2079" width="16" style="9" customWidth="1"/>
    <col min="2080" max="2080" width="11" style="9" bestFit="1" customWidth="1"/>
    <col min="2081" max="2081" width="12.140625" style="9" bestFit="1" customWidth="1"/>
    <col min="2082" max="2082" width="13.7109375" style="9" bestFit="1" customWidth="1"/>
    <col min="2083" max="2272" width="10.7109375" style="9"/>
    <col min="2273" max="2273" width="3.140625" style="9" bestFit="1" customWidth="1"/>
    <col min="2274" max="2274" width="17" style="9" bestFit="1" customWidth="1"/>
    <col min="2275" max="2275" width="17.7109375" style="9" customWidth="1"/>
    <col min="2276" max="2276" width="9.85546875" style="9" customWidth="1"/>
    <col min="2277" max="2277" width="10.85546875" style="9" customWidth="1"/>
    <col min="2278" max="2278" width="32.42578125" style="9" bestFit="1" customWidth="1"/>
    <col min="2279" max="2288" width="16" style="9" customWidth="1"/>
    <col min="2289" max="2289" width="14.140625" style="9" bestFit="1" customWidth="1"/>
    <col min="2290" max="2290" width="13.42578125" style="9" bestFit="1" customWidth="1"/>
    <col min="2291" max="2291" width="15.42578125" style="9" bestFit="1" customWidth="1"/>
    <col min="2292" max="2292" width="13.42578125" style="9" bestFit="1" customWidth="1"/>
    <col min="2293" max="2293" width="14.7109375" style="9" customWidth="1"/>
    <col min="2294" max="2303" width="16" style="9" customWidth="1"/>
    <col min="2304" max="2304" width="13.85546875" style="9" customWidth="1"/>
    <col min="2305" max="2305" width="13.42578125" style="9" customWidth="1"/>
    <col min="2306" max="2306" width="12.7109375" style="9" customWidth="1"/>
    <col min="2307" max="2307" width="15.7109375" style="9" bestFit="1" customWidth="1"/>
    <col min="2308" max="2308" width="14.140625" style="9" customWidth="1"/>
    <col min="2309" max="2309" width="15.85546875" style="9" bestFit="1" customWidth="1"/>
    <col min="2310" max="2310" width="13.85546875" style="9" bestFit="1" customWidth="1"/>
    <col min="2311" max="2311" width="12.85546875" style="9" customWidth="1"/>
    <col min="2312" max="2312" width="16" style="9" customWidth="1"/>
    <col min="2313" max="2313" width="11.42578125" style="9" bestFit="1" customWidth="1"/>
    <col min="2314" max="2314" width="14.85546875" style="9" bestFit="1" customWidth="1"/>
    <col min="2315" max="2315" width="13.85546875" style="9" bestFit="1" customWidth="1"/>
    <col min="2316" max="2316" width="13.85546875" style="9" customWidth="1"/>
    <col min="2317" max="2317" width="13.85546875" style="9" bestFit="1" customWidth="1"/>
    <col min="2318" max="2318" width="16" style="9" customWidth="1"/>
    <col min="2319" max="2319" width="13" style="9" customWidth="1"/>
    <col min="2320" max="2320" width="13.42578125" style="9" bestFit="1" customWidth="1"/>
    <col min="2321" max="2321" width="10.7109375" style="9" bestFit="1" customWidth="1"/>
    <col min="2322" max="2322" width="12" style="9" bestFit="1" customWidth="1"/>
    <col min="2323" max="2323" width="14.7109375" style="9" bestFit="1" customWidth="1"/>
    <col min="2324" max="2324" width="15.28515625" style="9" customWidth="1"/>
    <col min="2325" max="2325" width="12.28515625" style="9" customWidth="1"/>
    <col min="2326" max="2326" width="8" style="9" bestFit="1" customWidth="1"/>
    <col min="2327" max="2328" width="13" style="9" bestFit="1" customWidth="1"/>
    <col min="2329" max="2329" width="8.85546875" style="9" bestFit="1" customWidth="1"/>
    <col min="2330" max="2330" width="16" style="9" customWidth="1"/>
    <col min="2331" max="2331" width="11.28515625" style="9" customWidth="1"/>
    <col min="2332" max="2332" width="13" style="9" bestFit="1" customWidth="1"/>
    <col min="2333" max="2333" width="14.42578125" style="9" customWidth="1"/>
    <col min="2334" max="2334" width="13" style="9" bestFit="1" customWidth="1"/>
    <col min="2335" max="2335" width="16" style="9" customWidth="1"/>
    <col min="2336" max="2336" width="11" style="9" bestFit="1" customWidth="1"/>
    <col min="2337" max="2337" width="12.140625" style="9" bestFit="1" customWidth="1"/>
    <col min="2338" max="2338" width="13.7109375" style="9" bestFit="1" customWidth="1"/>
    <col min="2339" max="2528" width="10.7109375" style="9"/>
    <col min="2529" max="2529" width="3.140625" style="9" bestFit="1" customWidth="1"/>
    <col min="2530" max="2530" width="17" style="9" bestFit="1" customWidth="1"/>
    <col min="2531" max="2531" width="17.7109375" style="9" customWidth="1"/>
    <col min="2532" max="2532" width="9.85546875" style="9" customWidth="1"/>
    <col min="2533" max="2533" width="10.85546875" style="9" customWidth="1"/>
    <col min="2534" max="2534" width="32.42578125" style="9" bestFit="1" customWidth="1"/>
    <col min="2535" max="2544" width="16" style="9" customWidth="1"/>
    <col min="2545" max="2545" width="14.140625" style="9" bestFit="1" customWidth="1"/>
    <col min="2546" max="2546" width="13.42578125" style="9" bestFit="1" customWidth="1"/>
    <col min="2547" max="2547" width="15.42578125" style="9" bestFit="1" customWidth="1"/>
    <col min="2548" max="2548" width="13.42578125" style="9" bestFit="1" customWidth="1"/>
    <col min="2549" max="2549" width="14.7109375" style="9" customWidth="1"/>
    <col min="2550" max="2559" width="16" style="9" customWidth="1"/>
    <col min="2560" max="2560" width="13.85546875" style="9" customWidth="1"/>
    <col min="2561" max="2561" width="13.42578125" style="9" customWidth="1"/>
    <col min="2562" max="2562" width="12.7109375" style="9" customWidth="1"/>
    <col min="2563" max="2563" width="15.7109375" style="9" bestFit="1" customWidth="1"/>
    <col min="2564" max="2564" width="14.140625" style="9" customWidth="1"/>
    <col min="2565" max="2565" width="15.85546875" style="9" bestFit="1" customWidth="1"/>
    <col min="2566" max="2566" width="13.85546875" style="9" bestFit="1" customWidth="1"/>
    <col min="2567" max="2567" width="12.85546875" style="9" customWidth="1"/>
    <col min="2568" max="2568" width="16" style="9" customWidth="1"/>
    <col min="2569" max="2569" width="11.42578125" style="9" bestFit="1" customWidth="1"/>
    <col min="2570" max="2570" width="14.85546875" style="9" bestFit="1" customWidth="1"/>
    <col min="2571" max="2571" width="13.85546875" style="9" bestFit="1" customWidth="1"/>
    <col min="2572" max="2572" width="13.85546875" style="9" customWidth="1"/>
    <col min="2573" max="2573" width="13.85546875" style="9" bestFit="1" customWidth="1"/>
    <col min="2574" max="2574" width="16" style="9" customWidth="1"/>
    <col min="2575" max="2575" width="13" style="9" customWidth="1"/>
    <col min="2576" max="2576" width="13.42578125" style="9" bestFit="1" customWidth="1"/>
    <col min="2577" max="2577" width="10.7109375" style="9" bestFit="1" customWidth="1"/>
    <col min="2578" max="2578" width="12" style="9" bestFit="1" customWidth="1"/>
    <col min="2579" max="2579" width="14.7109375" style="9" bestFit="1" customWidth="1"/>
    <col min="2580" max="2580" width="15.28515625" style="9" customWidth="1"/>
    <col min="2581" max="2581" width="12.28515625" style="9" customWidth="1"/>
    <col min="2582" max="2582" width="8" style="9" bestFit="1" customWidth="1"/>
    <col min="2583" max="2584" width="13" style="9" bestFit="1" customWidth="1"/>
    <col min="2585" max="2585" width="8.85546875" style="9" bestFit="1" customWidth="1"/>
    <col min="2586" max="2586" width="16" style="9" customWidth="1"/>
    <col min="2587" max="2587" width="11.28515625" style="9" customWidth="1"/>
    <col min="2588" max="2588" width="13" style="9" bestFit="1" customWidth="1"/>
    <col min="2589" max="2589" width="14.42578125" style="9" customWidth="1"/>
    <col min="2590" max="2590" width="13" style="9" bestFit="1" customWidth="1"/>
    <col min="2591" max="2591" width="16" style="9" customWidth="1"/>
    <col min="2592" max="2592" width="11" style="9" bestFit="1" customWidth="1"/>
    <col min="2593" max="2593" width="12.140625" style="9" bestFit="1" customWidth="1"/>
    <col min="2594" max="2594" width="13.7109375" style="9" bestFit="1" customWidth="1"/>
    <col min="2595" max="2784" width="10.7109375" style="9"/>
    <col min="2785" max="2785" width="3.140625" style="9" bestFit="1" customWidth="1"/>
    <col min="2786" max="2786" width="17" style="9" bestFit="1" customWidth="1"/>
    <col min="2787" max="2787" width="17.7109375" style="9" customWidth="1"/>
    <col min="2788" max="2788" width="9.85546875" style="9" customWidth="1"/>
    <col min="2789" max="2789" width="10.85546875" style="9" customWidth="1"/>
    <col min="2790" max="2790" width="32.42578125" style="9" bestFit="1" customWidth="1"/>
    <col min="2791" max="2800" width="16" style="9" customWidth="1"/>
    <col min="2801" max="2801" width="14.140625" style="9" bestFit="1" customWidth="1"/>
    <col min="2802" max="2802" width="13.42578125" style="9" bestFit="1" customWidth="1"/>
    <col min="2803" max="2803" width="15.42578125" style="9" bestFit="1" customWidth="1"/>
    <col min="2804" max="2804" width="13.42578125" style="9" bestFit="1" customWidth="1"/>
    <col min="2805" max="2805" width="14.7109375" style="9" customWidth="1"/>
    <col min="2806" max="2815" width="16" style="9" customWidth="1"/>
    <col min="2816" max="2816" width="13.85546875" style="9" customWidth="1"/>
    <col min="2817" max="2817" width="13.42578125" style="9" customWidth="1"/>
    <col min="2818" max="2818" width="12.7109375" style="9" customWidth="1"/>
    <col min="2819" max="2819" width="15.7109375" style="9" bestFit="1" customWidth="1"/>
    <col min="2820" max="2820" width="14.140625" style="9" customWidth="1"/>
    <col min="2821" max="2821" width="15.85546875" style="9" bestFit="1" customWidth="1"/>
    <col min="2822" max="2822" width="13.85546875" style="9" bestFit="1" customWidth="1"/>
    <col min="2823" max="2823" width="12.85546875" style="9" customWidth="1"/>
    <col min="2824" max="2824" width="16" style="9" customWidth="1"/>
    <col min="2825" max="2825" width="11.42578125" style="9" bestFit="1" customWidth="1"/>
    <col min="2826" max="2826" width="14.85546875" style="9" bestFit="1" customWidth="1"/>
    <col min="2827" max="2827" width="13.85546875" style="9" bestFit="1" customWidth="1"/>
    <col min="2828" max="2828" width="13.85546875" style="9" customWidth="1"/>
    <col min="2829" max="2829" width="13.85546875" style="9" bestFit="1" customWidth="1"/>
    <col min="2830" max="2830" width="16" style="9" customWidth="1"/>
    <col min="2831" max="2831" width="13" style="9" customWidth="1"/>
    <col min="2832" max="2832" width="13.42578125" style="9" bestFit="1" customWidth="1"/>
    <col min="2833" max="2833" width="10.7109375" style="9" bestFit="1" customWidth="1"/>
    <col min="2834" max="2834" width="12" style="9" bestFit="1" customWidth="1"/>
    <col min="2835" max="2835" width="14.7109375" style="9" bestFit="1" customWidth="1"/>
    <col min="2836" max="2836" width="15.28515625" style="9" customWidth="1"/>
    <col min="2837" max="2837" width="12.28515625" style="9" customWidth="1"/>
    <col min="2838" max="2838" width="8" style="9" bestFit="1" customWidth="1"/>
    <col min="2839" max="2840" width="13" style="9" bestFit="1" customWidth="1"/>
    <col min="2841" max="2841" width="8.85546875" style="9" bestFit="1" customWidth="1"/>
    <col min="2842" max="2842" width="16" style="9" customWidth="1"/>
    <col min="2843" max="2843" width="11.28515625" style="9" customWidth="1"/>
    <col min="2844" max="2844" width="13" style="9" bestFit="1" customWidth="1"/>
    <col min="2845" max="2845" width="14.42578125" style="9" customWidth="1"/>
    <col min="2846" max="2846" width="13" style="9" bestFit="1" customWidth="1"/>
    <col min="2847" max="2847" width="16" style="9" customWidth="1"/>
    <col min="2848" max="2848" width="11" style="9" bestFit="1" customWidth="1"/>
    <col min="2849" max="2849" width="12.140625" style="9" bestFit="1" customWidth="1"/>
    <col min="2850" max="2850" width="13.7109375" style="9" bestFit="1" customWidth="1"/>
    <col min="2851" max="3040" width="10.7109375" style="9"/>
    <col min="3041" max="3041" width="3.140625" style="9" bestFit="1" customWidth="1"/>
    <col min="3042" max="3042" width="17" style="9" bestFit="1" customWidth="1"/>
    <col min="3043" max="3043" width="17.7109375" style="9" customWidth="1"/>
    <col min="3044" max="3044" width="9.85546875" style="9" customWidth="1"/>
    <col min="3045" max="3045" width="10.85546875" style="9" customWidth="1"/>
    <col min="3046" max="3046" width="32.42578125" style="9" bestFit="1" customWidth="1"/>
    <col min="3047" max="3056" width="16" style="9" customWidth="1"/>
    <col min="3057" max="3057" width="14.140625" style="9" bestFit="1" customWidth="1"/>
    <col min="3058" max="3058" width="13.42578125" style="9" bestFit="1" customWidth="1"/>
    <col min="3059" max="3059" width="15.42578125" style="9" bestFit="1" customWidth="1"/>
    <col min="3060" max="3060" width="13.42578125" style="9" bestFit="1" customWidth="1"/>
    <col min="3061" max="3061" width="14.7109375" style="9" customWidth="1"/>
    <col min="3062" max="3071" width="16" style="9" customWidth="1"/>
    <col min="3072" max="3072" width="13.85546875" style="9" customWidth="1"/>
    <col min="3073" max="3073" width="13.42578125" style="9" customWidth="1"/>
    <col min="3074" max="3074" width="12.7109375" style="9" customWidth="1"/>
    <col min="3075" max="3075" width="15.7109375" style="9" bestFit="1" customWidth="1"/>
    <col min="3076" max="3076" width="14.140625" style="9" customWidth="1"/>
    <col min="3077" max="3077" width="15.85546875" style="9" bestFit="1" customWidth="1"/>
    <col min="3078" max="3078" width="13.85546875" style="9" bestFit="1" customWidth="1"/>
    <col min="3079" max="3079" width="12.85546875" style="9" customWidth="1"/>
    <col min="3080" max="3080" width="16" style="9" customWidth="1"/>
    <col min="3081" max="3081" width="11.42578125" style="9" bestFit="1" customWidth="1"/>
    <col min="3082" max="3082" width="14.85546875" style="9" bestFit="1" customWidth="1"/>
    <col min="3083" max="3083" width="13.85546875" style="9" bestFit="1" customWidth="1"/>
    <col min="3084" max="3084" width="13.85546875" style="9" customWidth="1"/>
    <col min="3085" max="3085" width="13.85546875" style="9" bestFit="1" customWidth="1"/>
    <col min="3086" max="3086" width="16" style="9" customWidth="1"/>
    <col min="3087" max="3087" width="13" style="9" customWidth="1"/>
    <col min="3088" max="3088" width="13.42578125" style="9" bestFit="1" customWidth="1"/>
    <col min="3089" max="3089" width="10.7109375" style="9" bestFit="1" customWidth="1"/>
    <col min="3090" max="3090" width="12" style="9" bestFit="1" customWidth="1"/>
    <col min="3091" max="3091" width="14.7109375" style="9" bestFit="1" customWidth="1"/>
    <col min="3092" max="3092" width="15.28515625" style="9" customWidth="1"/>
    <col min="3093" max="3093" width="12.28515625" style="9" customWidth="1"/>
    <col min="3094" max="3094" width="8" style="9" bestFit="1" customWidth="1"/>
    <col min="3095" max="3096" width="13" style="9" bestFit="1" customWidth="1"/>
    <col min="3097" max="3097" width="8.85546875" style="9" bestFit="1" customWidth="1"/>
    <col min="3098" max="3098" width="16" style="9" customWidth="1"/>
    <col min="3099" max="3099" width="11.28515625" style="9" customWidth="1"/>
    <col min="3100" max="3100" width="13" style="9" bestFit="1" customWidth="1"/>
    <col min="3101" max="3101" width="14.42578125" style="9" customWidth="1"/>
    <col min="3102" max="3102" width="13" style="9" bestFit="1" customWidth="1"/>
    <col min="3103" max="3103" width="16" style="9" customWidth="1"/>
    <col min="3104" max="3104" width="11" style="9" bestFit="1" customWidth="1"/>
    <col min="3105" max="3105" width="12.140625" style="9" bestFit="1" customWidth="1"/>
    <col min="3106" max="3106" width="13.7109375" style="9" bestFit="1" customWidth="1"/>
    <col min="3107" max="3296" width="10.7109375" style="9"/>
    <col min="3297" max="3297" width="3.140625" style="9" bestFit="1" customWidth="1"/>
    <col min="3298" max="3298" width="17" style="9" bestFit="1" customWidth="1"/>
    <col min="3299" max="3299" width="17.7109375" style="9" customWidth="1"/>
    <col min="3300" max="3300" width="9.85546875" style="9" customWidth="1"/>
    <col min="3301" max="3301" width="10.85546875" style="9" customWidth="1"/>
    <col min="3302" max="3302" width="32.42578125" style="9" bestFit="1" customWidth="1"/>
    <col min="3303" max="3312" width="16" style="9" customWidth="1"/>
    <col min="3313" max="3313" width="14.140625" style="9" bestFit="1" customWidth="1"/>
    <col min="3314" max="3314" width="13.42578125" style="9" bestFit="1" customWidth="1"/>
    <col min="3315" max="3315" width="15.42578125" style="9" bestFit="1" customWidth="1"/>
    <col min="3316" max="3316" width="13.42578125" style="9" bestFit="1" customWidth="1"/>
    <col min="3317" max="3317" width="14.7109375" style="9" customWidth="1"/>
    <col min="3318" max="3327" width="16" style="9" customWidth="1"/>
    <col min="3328" max="3328" width="13.85546875" style="9" customWidth="1"/>
    <col min="3329" max="3329" width="13.42578125" style="9" customWidth="1"/>
    <col min="3330" max="3330" width="12.7109375" style="9" customWidth="1"/>
    <col min="3331" max="3331" width="15.7109375" style="9" bestFit="1" customWidth="1"/>
    <col min="3332" max="3332" width="14.140625" style="9" customWidth="1"/>
    <col min="3333" max="3333" width="15.85546875" style="9" bestFit="1" customWidth="1"/>
    <col min="3334" max="3334" width="13.85546875" style="9" bestFit="1" customWidth="1"/>
    <col min="3335" max="3335" width="12.85546875" style="9" customWidth="1"/>
    <col min="3336" max="3336" width="16" style="9" customWidth="1"/>
    <col min="3337" max="3337" width="11.42578125" style="9" bestFit="1" customWidth="1"/>
    <col min="3338" max="3338" width="14.85546875" style="9" bestFit="1" customWidth="1"/>
    <col min="3339" max="3339" width="13.85546875" style="9" bestFit="1" customWidth="1"/>
    <col min="3340" max="3340" width="13.85546875" style="9" customWidth="1"/>
    <col min="3341" max="3341" width="13.85546875" style="9" bestFit="1" customWidth="1"/>
    <col min="3342" max="3342" width="16" style="9" customWidth="1"/>
    <col min="3343" max="3343" width="13" style="9" customWidth="1"/>
    <col min="3344" max="3344" width="13.42578125" style="9" bestFit="1" customWidth="1"/>
    <col min="3345" max="3345" width="10.7109375" style="9" bestFit="1" customWidth="1"/>
    <col min="3346" max="3346" width="12" style="9" bestFit="1" customWidth="1"/>
    <col min="3347" max="3347" width="14.7109375" style="9" bestFit="1" customWidth="1"/>
    <col min="3348" max="3348" width="15.28515625" style="9" customWidth="1"/>
    <col min="3349" max="3349" width="12.28515625" style="9" customWidth="1"/>
    <col min="3350" max="3350" width="8" style="9" bestFit="1" customWidth="1"/>
    <col min="3351" max="3352" width="13" style="9" bestFit="1" customWidth="1"/>
    <col min="3353" max="3353" width="8.85546875" style="9" bestFit="1" customWidth="1"/>
    <col min="3354" max="3354" width="16" style="9" customWidth="1"/>
    <col min="3355" max="3355" width="11.28515625" style="9" customWidth="1"/>
    <col min="3356" max="3356" width="13" style="9" bestFit="1" customWidth="1"/>
    <col min="3357" max="3357" width="14.42578125" style="9" customWidth="1"/>
    <col min="3358" max="3358" width="13" style="9" bestFit="1" customWidth="1"/>
    <col min="3359" max="3359" width="16" style="9" customWidth="1"/>
    <col min="3360" max="3360" width="11" style="9" bestFit="1" customWidth="1"/>
    <col min="3361" max="3361" width="12.140625" style="9" bestFit="1" customWidth="1"/>
    <col min="3362" max="3362" width="13.7109375" style="9" bestFit="1" customWidth="1"/>
    <col min="3363" max="3552" width="10.7109375" style="9"/>
    <col min="3553" max="3553" width="3.140625" style="9" bestFit="1" customWidth="1"/>
    <col min="3554" max="3554" width="17" style="9" bestFit="1" customWidth="1"/>
    <col min="3555" max="3555" width="17.7109375" style="9" customWidth="1"/>
    <col min="3556" max="3556" width="9.85546875" style="9" customWidth="1"/>
    <col min="3557" max="3557" width="10.85546875" style="9" customWidth="1"/>
    <col min="3558" max="3558" width="32.42578125" style="9" bestFit="1" customWidth="1"/>
    <col min="3559" max="3568" width="16" style="9" customWidth="1"/>
    <col min="3569" max="3569" width="14.140625" style="9" bestFit="1" customWidth="1"/>
    <col min="3570" max="3570" width="13.42578125" style="9" bestFit="1" customWidth="1"/>
    <col min="3571" max="3571" width="15.42578125" style="9" bestFit="1" customWidth="1"/>
    <col min="3572" max="3572" width="13.42578125" style="9" bestFit="1" customWidth="1"/>
    <col min="3573" max="3573" width="14.7109375" style="9" customWidth="1"/>
    <col min="3574" max="3583" width="16" style="9" customWidth="1"/>
    <col min="3584" max="3584" width="13.85546875" style="9" customWidth="1"/>
    <col min="3585" max="3585" width="13.42578125" style="9" customWidth="1"/>
    <col min="3586" max="3586" width="12.7109375" style="9" customWidth="1"/>
    <col min="3587" max="3587" width="15.7109375" style="9" bestFit="1" customWidth="1"/>
    <col min="3588" max="3588" width="14.140625" style="9" customWidth="1"/>
    <col min="3589" max="3589" width="15.85546875" style="9" bestFit="1" customWidth="1"/>
    <col min="3590" max="3590" width="13.85546875" style="9" bestFit="1" customWidth="1"/>
    <col min="3591" max="3591" width="12.85546875" style="9" customWidth="1"/>
    <col min="3592" max="3592" width="16" style="9" customWidth="1"/>
    <col min="3593" max="3593" width="11.42578125" style="9" bestFit="1" customWidth="1"/>
    <col min="3594" max="3594" width="14.85546875" style="9" bestFit="1" customWidth="1"/>
    <col min="3595" max="3595" width="13.85546875" style="9" bestFit="1" customWidth="1"/>
    <col min="3596" max="3596" width="13.85546875" style="9" customWidth="1"/>
    <col min="3597" max="3597" width="13.85546875" style="9" bestFit="1" customWidth="1"/>
    <col min="3598" max="3598" width="16" style="9" customWidth="1"/>
    <col min="3599" max="3599" width="13" style="9" customWidth="1"/>
    <col min="3600" max="3600" width="13.42578125" style="9" bestFit="1" customWidth="1"/>
    <col min="3601" max="3601" width="10.7109375" style="9" bestFit="1" customWidth="1"/>
    <col min="3602" max="3602" width="12" style="9" bestFit="1" customWidth="1"/>
    <col min="3603" max="3603" width="14.7109375" style="9" bestFit="1" customWidth="1"/>
    <col min="3604" max="3604" width="15.28515625" style="9" customWidth="1"/>
    <col min="3605" max="3605" width="12.28515625" style="9" customWidth="1"/>
    <col min="3606" max="3606" width="8" style="9" bestFit="1" customWidth="1"/>
    <col min="3607" max="3608" width="13" style="9" bestFit="1" customWidth="1"/>
    <col min="3609" max="3609" width="8.85546875" style="9" bestFit="1" customWidth="1"/>
    <col min="3610" max="3610" width="16" style="9" customWidth="1"/>
    <col min="3611" max="3611" width="11.28515625" style="9" customWidth="1"/>
    <col min="3612" max="3612" width="13" style="9" bestFit="1" customWidth="1"/>
    <col min="3613" max="3613" width="14.42578125" style="9" customWidth="1"/>
    <col min="3614" max="3614" width="13" style="9" bestFit="1" customWidth="1"/>
    <col min="3615" max="3615" width="16" style="9" customWidth="1"/>
    <col min="3616" max="3616" width="11" style="9" bestFit="1" customWidth="1"/>
    <col min="3617" max="3617" width="12.140625" style="9" bestFit="1" customWidth="1"/>
    <col min="3618" max="3618" width="13.7109375" style="9" bestFit="1" customWidth="1"/>
    <col min="3619" max="3808" width="10.7109375" style="9"/>
    <col min="3809" max="3809" width="3.140625" style="9" bestFit="1" customWidth="1"/>
    <col min="3810" max="3810" width="17" style="9" bestFit="1" customWidth="1"/>
    <col min="3811" max="3811" width="17.7109375" style="9" customWidth="1"/>
    <col min="3812" max="3812" width="9.85546875" style="9" customWidth="1"/>
    <col min="3813" max="3813" width="10.85546875" style="9" customWidth="1"/>
    <col min="3814" max="3814" width="32.42578125" style="9" bestFit="1" customWidth="1"/>
    <col min="3815" max="3824" width="16" style="9" customWidth="1"/>
    <col min="3825" max="3825" width="14.140625" style="9" bestFit="1" customWidth="1"/>
    <col min="3826" max="3826" width="13.42578125" style="9" bestFit="1" customWidth="1"/>
    <col min="3827" max="3827" width="15.42578125" style="9" bestFit="1" customWidth="1"/>
    <col min="3828" max="3828" width="13.42578125" style="9" bestFit="1" customWidth="1"/>
    <col min="3829" max="3829" width="14.7109375" style="9" customWidth="1"/>
    <col min="3830" max="3839" width="16" style="9" customWidth="1"/>
    <col min="3840" max="3840" width="13.85546875" style="9" customWidth="1"/>
    <col min="3841" max="3841" width="13.42578125" style="9" customWidth="1"/>
    <col min="3842" max="3842" width="12.7109375" style="9" customWidth="1"/>
    <col min="3843" max="3843" width="15.7109375" style="9" bestFit="1" customWidth="1"/>
    <col min="3844" max="3844" width="14.140625" style="9" customWidth="1"/>
    <col min="3845" max="3845" width="15.85546875" style="9" bestFit="1" customWidth="1"/>
    <col min="3846" max="3846" width="13.85546875" style="9" bestFit="1" customWidth="1"/>
    <col min="3847" max="3847" width="12.85546875" style="9" customWidth="1"/>
    <col min="3848" max="3848" width="16" style="9" customWidth="1"/>
    <col min="3849" max="3849" width="11.42578125" style="9" bestFit="1" customWidth="1"/>
    <col min="3850" max="3850" width="14.85546875" style="9" bestFit="1" customWidth="1"/>
    <col min="3851" max="3851" width="13.85546875" style="9" bestFit="1" customWidth="1"/>
    <col min="3852" max="3852" width="13.85546875" style="9" customWidth="1"/>
    <col min="3853" max="3853" width="13.85546875" style="9" bestFit="1" customWidth="1"/>
    <col min="3854" max="3854" width="16" style="9" customWidth="1"/>
    <col min="3855" max="3855" width="13" style="9" customWidth="1"/>
    <col min="3856" max="3856" width="13.42578125" style="9" bestFit="1" customWidth="1"/>
    <col min="3857" max="3857" width="10.7109375" style="9" bestFit="1" customWidth="1"/>
    <col min="3858" max="3858" width="12" style="9" bestFit="1" customWidth="1"/>
    <col min="3859" max="3859" width="14.7109375" style="9" bestFit="1" customWidth="1"/>
    <col min="3860" max="3860" width="15.28515625" style="9" customWidth="1"/>
    <col min="3861" max="3861" width="12.28515625" style="9" customWidth="1"/>
    <col min="3862" max="3862" width="8" style="9" bestFit="1" customWidth="1"/>
    <col min="3863" max="3864" width="13" style="9" bestFit="1" customWidth="1"/>
    <col min="3865" max="3865" width="8.85546875" style="9" bestFit="1" customWidth="1"/>
    <col min="3866" max="3866" width="16" style="9" customWidth="1"/>
    <col min="3867" max="3867" width="11.28515625" style="9" customWidth="1"/>
    <col min="3868" max="3868" width="13" style="9" bestFit="1" customWidth="1"/>
    <col min="3869" max="3869" width="14.42578125" style="9" customWidth="1"/>
    <col min="3870" max="3870" width="13" style="9" bestFit="1" customWidth="1"/>
    <col min="3871" max="3871" width="16" style="9" customWidth="1"/>
    <col min="3872" max="3872" width="11" style="9" bestFit="1" customWidth="1"/>
    <col min="3873" max="3873" width="12.140625" style="9" bestFit="1" customWidth="1"/>
    <col min="3874" max="3874" width="13.7109375" style="9" bestFit="1" customWidth="1"/>
    <col min="3875" max="4064" width="10.7109375" style="9"/>
    <col min="4065" max="4065" width="3.140625" style="9" bestFit="1" customWidth="1"/>
    <col min="4066" max="4066" width="17" style="9" bestFit="1" customWidth="1"/>
    <col min="4067" max="4067" width="17.7109375" style="9" customWidth="1"/>
    <col min="4068" max="4068" width="9.85546875" style="9" customWidth="1"/>
    <col min="4069" max="4069" width="10.85546875" style="9" customWidth="1"/>
    <col min="4070" max="4070" width="32.42578125" style="9" bestFit="1" customWidth="1"/>
    <col min="4071" max="4080" width="16" style="9" customWidth="1"/>
    <col min="4081" max="4081" width="14.140625" style="9" bestFit="1" customWidth="1"/>
    <col min="4082" max="4082" width="13.42578125" style="9" bestFit="1" customWidth="1"/>
    <col min="4083" max="4083" width="15.42578125" style="9" bestFit="1" customWidth="1"/>
    <col min="4084" max="4084" width="13.42578125" style="9" bestFit="1" customWidth="1"/>
    <col min="4085" max="4085" width="14.7109375" style="9" customWidth="1"/>
    <col min="4086" max="4095" width="16" style="9" customWidth="1"/>
    <col min="4096" max="4096" width="13.85546875" style="9" customWidth="1"/>
    <col min="4097" max="4097" width="13.42578125" style="9" customWidth="1"/>
    <col min="4098" max="4098" width="12.7109375" style="9" customWidth="1"/>
    <col min="4099" max="4099" width="15.7109375" style="9" bestFit="1" customWidth="1"/>
    <col min="4100" max="4100" width="14.140625" style="9" customWidth="1"/>
    <col min="4101" max="4101" width="15.85546875" style="9" bestFit="1" customWidth="1"/>
    <col min="4102" max="4102" width="13.85546875" style="9" bestFit="1" customWidth="1"/>
    <col min="4103" max="4103" width="12.85546875" style="9" customWidth="1"/>
    <col min="4104" max="4104" width="16" style="9" customWidth="1"/>
    <col min="4105" max="4105" width="11.42578125" style="9" bestFit="1" customWidth="1"/>
    <col min="4106" max="4106" width="14.85546875" style="9" bestFit="1" customWidth="1"/>
    <col min="4107" max="4107" width="13.85546875" style="9" bestFit="1" customWidth="1"/>
    <col min="4108" max="4108" width="13.85546875" style="9" customWidth="1"/>
    <col min="4109" max="4109" width="13.85546875" style="9" bestFit="1" customWidth="1"/>
    <col min="4110" max="4110" width="16" style="9" customWidth="1"/>
    <col min="4111" max="4111" width="13" style="9" customWidth="1"/>
    <col min="4112" max="4112" width="13.42578125" style="9" bestFit="1" customWidth="1"/>
    <col min="4113" max="4113" width="10.7109375" style="9" bestFit="1" customWidth="1"/>
    <col min="4114" max="4114" width="12" style="9" bestFit="1" customWidth="1"/>
    <col min="4115" max="4115" width="14.7109375" style="9" bestFit="1" customWidth="1"/>
    <col min="4116" max="4116" width="15.28515625" style="9" customWidth="1"/>
    <col min="4117" max="4117" width="12.28515625" style="9" customWidth="1"/>
    <col min="4118" max="4118" width="8" style="9" bestFit="1" customWidth="1"/>
    <col min="4119" max="4120" width="13" style="9" bestFit="1" customWidth="1"/>
    <col min="4121" max="4121" width="8.85546875" style="9" bestFit="1" customWidth="1"/>
    <col min="4122" max="4122" width="16" style="9" customWidth="1"/>
    <col min="4123" max="4123" width="11.28515625" style="9" customWidth="1"/>
    <col min="4124" max="4124" width="13" style="9" bestFit="1" customWidth="1"/>
    <col min="4125" max="4125" width="14.42578125" style="9" customWidth="1"/>
    <col min="4126" max="4126" width="13" style="9" bestFit="1" customWidth="1"/>
    <col min="4127" max="4127" width="16" style="9" customWidth="1"/>
    <col min="4128" max="4128" width="11" style="9" bestFit="1" customWidth="1"/>
    <col min="4129" max="4129" width="12.140625" style="9" bestFit="1" customWidth="1"/>
    <col min="4130" max="4130" width="13.7109375" style="9" bestFit="1" customWidth="1"/>
    <col min="4131" max="4320" width="10.7109375" style="9"/>
    <col min="4321" max="4321" width="3.140625" style="9" bestFit="1" customWidth="1"/>
    <col min="4322" max="4322" width="17" style="9" bestFit="1" customWidth="1"/>
    <col min="4323" max="4323" width="17.7109375" style="9" customWidth="1"/>
    <col min="4324" max="4324" width="9.85546875" style="9" customWidth="1"/>
    <col min="4325" max="4325" width="10.85546875" style="9" customWidth="1"/>
    <col min="4326" max="4326" width="32.42578125" style="9" bestFit="1" customWidth="1"/>
    <col min="4327" max="4336" width="16" style="9" customWidth="1"/>
    <col min="4337" max="4337" width="14.140625" style="9" bestFit="1" customWidth="1"/>
    <col min="4338" max="4338" width="13.42578125" style="9" bestFit="1" customWidth="1"/>
    <col min="4339" max="4339" width="15.42578125" style="9" bestFit="1" customWidth="1"/>
    <col min="4340" max="4340" width="13.42578125" style="9" bestFit="1" customWidth="1"/>
    <col min="4341" max="4341" width="14.7109375" style="9" customWidth="1"/>
    <col min="4342" max="4351" width="16" style="9" customWidth="1"/>
    <col min="4352" max="4352" width="13.85546875" style="9" customWidth="1"/>
    <col min="4353" max="4353" width="13.42578125" style="9" customWidth="1"/>
    <col min="4354" max="4354" width="12.7109375" style="9" customWidth="1"/>
    <col min="4355" max="4355" width="15.7109375" style="9" bestFit="1" customWidth="1"/>
    <col min="4356" max="4356" width="14.140625" style="9" customWidth="1"/>
    <col min="4357" max="4357" width="15.85546875" style="9" bestFit="1" customWidth="1"/>
    <col min="4358" max="4358" width="13.85546875" style="9" bestFit="1" customWidth="1"/>
    <col min="4359" max="4359" width="12.85546875" style="9" customWidth="1"/>
    <col min="4360" max="4360" width="16" style="9" customWidth="1"/>
    <col min="4361" max="4361" width="11.42578125" style="9" bestFit="1" customWidth="1"/>
    <col min="4362" max="4362" width="14.85546875" style="9" bestFit="1" customWidth="1"/>
    <col min="4363" max="4363" width="13.85546875" style="9" bestFit="1" customWidth="1"/>
    <col min="4364" max="4364" width="13.85546875" style="9" customWidth="1"/>
    <col min="4365" max="4365" width="13.85546875" style="9" bestFit="1" customWidth="1"/>
    <col min="4366" max="4366" width="16" style="9" customWidth="1"/>
    <col min="4367" max="4367" width="13" style="9" customWidth="1"/>
    <col min="4368" max="4368" width="13.42578125" style="9" bestFit="1" customWidth="1"/>
    <col min="4369" max="4369" width="10.7109375" style="9" bestFit="1" customWidth="1"/>
    <col min="4370" max="4370" width="12" style="9" bestFit="1" customWidth="1"/>
    <col min="4371" max="4371" width="14.7109375" style="9" bestFit="1" customWidth="1"/>
    <col min="4372" max="4372" width="15.28515625" style="9" customWidth="1"/>
    <col min="4373" max="4373" width="12.28515625" style="9" customWidth="1"/>
    <col min="4374" max="4374" width="8" style="9" bestFit="1" customWidth="1"/>
    <col min="4375" max="4376" width="13" style="9" bestFit="1" customWidth="1"/>
    <col min="4377" max="4377" width="8.85546875" style="9" bestFit="1" customWidth="1"/>
    <col min="4378" max="4378" width="16" style="9" customWidth="1"/>
    <col min="4379" max="4379" width="11.28515625" style="9" customWidth="1"/>
    <col min="4380" max="4380" width="13" style="9" bestFit="1" customWidth="1"/>
    <col min="4381" max="4381" width="14.42578125" style="9" customWidth="1"/>
    <col min="4382" max="4382" width="13" style="9" bestFit="1" customWidth="1"/>
    <col min="4383" max="4383" width="16" style="9" customWidth="1"/>
    <col min="4384" max="4384" width="11" style="9" bestFit="1" customWidth="1"/>
    <col min="4385" max="4385" width="12.140625" style="9" bestFit="1" customWidth="1"/>
    <col min="4386" max="4386" width="13.7109375" style="9" bestFit="1" customWidth="1"/>
    <col min="4387" max="4576" width="10.7109375" style="9"/>
    <col min="4577" max="4577" width="3.140625" style="9" bestFit="1" customWidth="1"/>
    <col min="4578" max="4578" width="17" style="9" bestFit="1" customWidth="1"/>
    <col min="4579" max="4579" width="17.7109375" style="9" customWidth="1"/>
    <col min="4580" max="4580" width="9.85546875" style="9" customWidth="1"/>
    <col min="4581" max="4581" width="10.85546875" style="9" customWidth="1"/>
    <col min="4582" max="4582" width="32.42578125" style="9" bestFit="1" customWidth="1"/>
    <col min="4583" max="4592" width="16" style="9" customWidth="1"/>
    <col min="4593" max="4593" width="14.140625" style="9" bestFit="1" customWidth="1"/>
    <col min="4594" max="4594" width="13.42578125" style="9" bestFit="1" customWidth="1"/>
    <col min="4595" max="4595" width="15.42578125" style="9" bestFit="1" customWidth="1"/>
    <col min="4596" max="4596" width="13.42578125" style="9" bestFit="1" customWidth="1"/>
    <col min="4597" max="4597" width="14.7109375" style="9" customWidth="1"/>
    <col min="4598" max="4607" width="16" style="9" customWidth="1"/>
    <col min="4608" max="4608" width="13.85546875" style="9" customWidth="1"/>
    <col min="4609" max="4609" width="13.42578125" style="9" customWidth="1"/>
    <col min="4610" max="4610" width="12.7109375" style="9" customWidth="1"/>
    <col min="4611" max="4611" width="15.7109375" style="9" bestFit="1" customWidth="1"/>
    <col min="4612" max="4612" width="14.140625" style="9" customWidth="1"/>
    <col min="4613" max="4613" width="15.85546875" style="9" bestFit="1" customWidth="1"/>
    <col min="4614" max="4614" width="13.85546875" style="9" bestFit="1" customWidth="1"/>
    <col min="4615" max="4615" width="12.85546875" style="9" customWidth="1"/>
    <col min="4616" max="4616" width="16" style="9" customWidth="1"/>
    <col min="4617" max="4617" width="11.42578125" style="9" bestFit="1" customWidth="1"/>
    <col min="4618" max="4618" width="14.85546875" style="9" bestFit="1" customWidth="1"/>
    <col min="4619" max="4619" width="13.85546875" style="9" bestFit="1" customWidth="1"/>
    <col min="4620" max="4620" width="13.85546875" style="9" customWidth="1"/>
    <col min="4621" max="4621" width="13.85546875" style="9" bestFit="1" customWidth="1"/>
    <col min="4622" max="4622" width="16" style="9" customWidth="1"/>
    <col min="4623" max="4623" width="13" style="9" customWidth="1"/>
    <col min="4624" max="4624" width="13.42578125" style="9" bestFit="1" customWidth="1"/>
    <col min="4625" max="4625" width="10.7109375" style="9" bestFit="1" customWidth="1"/>
    <col min="4626" max="4626" width="12" style="9" bestFit="1" customWidth="1"/>
    <col min="4627" max="4627" width="14.7109375" style="9" bestFit="1" customWidth="1"/>
    <col min="4628" max="4628" width="15.28515625" style="9" customWidth="1"/>
    <col min="4629" max="4629" width="12.28515625" style="9" customWidth="1"/>
    <col min="4630" max="4630" width="8" style="9" bestFit="1" customWidth="1"/>
    <col min="4631" max="4632" width="13" style="9" bestFit="1" customWidth="1"/>
    <col min="4633" max="4633" width="8.85546875" style="9" bestFit="1" customWidth="1"/>
    <col min="4634" max="4634" width="16" style="9" customWidth="1"/>
    <col min="4635" max="4635" width="11.28515625" style="9" customWidth="1"/>
    <col min="4636" max="4636" width="13" style="9" bestFit="1" customWidth="1"/>
    <col min="4637" max="4637" width="14.42578125" style="9" customWidth="1"/>
    <col min="4638" max="4638" width="13" style="9" bestFit="1" customWidth="1"/>
    <col min="4639" max="4639" width="16" style="9" customWidth="1"/>
    <col min="4640" max="4640" width="11" style="9" bestFit="1" customWidth="1"/>
    <col min="4641" max="4641" width="12.140625" style="9" bestFit="1" customWidth="1"/>
    <col min="4642" max="4642" width="13.7109375" style="9" bestFit="1" customWidth="1"/>
    <col min="4643" max="4832" width="10.7109375" style="9"/>
    <col min="4833" max="4833" width="3.140625" style="9" bestFit="1" customWidth="1"/>
    <col min="4834" max="4834" width="17" style="9" bestFit="1" customWidth="1"/>
    <col min="4835" max="4835" width="17.7109375" style="9" customWidth="1"/>
    <col min="4836" max="4836" width="9.85546875" style="9" customWidth="1"/>
    <col min="4837" max="4837" width="10.85546875" style="9" customWidth="1"/>
    <col min="4838" max="4838" width="32.42578125" style="9" bestFit="1" customWidth="1"/>
    <col min="4839" max="4848" width="16" style="9" customWidth="1"/>
    <col min="4849" max="4849" width="14.140625" style="9" bestFit="1" customWidth="1"/>
    <col min="4850" max="4850" width="13.42578125" style="9" bestFit="1" customWidth="1"/>
    <col min="4851" max="4851" width="15.42578125" style="9" bestFit="1" customWidth="1"/>
    <col min="4852" max="4852" width="13.42578125" style="9" bestFit="1" customWidth="1"/>
    <col min="4853" max="4853" width="14.7109375" style="9" customWidth="1"/>
    <col min="4854" max="4863" width="16" style="9" customWidth="1"/>
    <col min="4864" max="4864" width="13.85546875" style="9" customWidth="1"/>
    <col min="4865" max="4865" width="13.42578125" style="9" customWidth="1"/>
    <col min="4866" max="4866" width="12.7109375" style="9" customWidth="1"/>
    <col min="4867" max="4867" width="15.7109375" style="9" bestFit="1" customWidth="1"/>
    <col min="4868" max="4868" width="14.140625" style="9" customWidth="1"/>
    <col min="4869" max="4869" width="15.85546875" style="9" bestFit="1" customWidth="1"/>
    <col min="4870" max="4870" width="13.85546875" style="9" bestFit="1" customWidth="1"/>
    <col min="4871" max="4871" width="12.85546875" style="9" customWidth="1"/>
    <col min="4872" max="4872" width="16" style="9" customWidth="1"/>
    <col min="4873" max="4873" width="11.42578125" style="9" bestFit="1" customWidth="1"/>
    <col min="4874" max="4874" width="14.85546875" style="9" bestFit="1" customWidth="1"/>
    <col min="4875" max="4875" width="13.85546875" style="9" bestFit="1" customWidth="1"/>
    <col min="4876" max="4876" width="13.85546875" style="9" customWidth="1"/>
    <col min="4877" max="4877" width="13.85546875" style="9" bestFit="1" customWidth="1"/>
    <col min="4878" max="4878" width="16" style="9" customWidth="1"/>
    <col min="4879" max="4879" width="13" style="9" customWidth="1"/>
    <col min="4880" max="4880" width="13.42578125" style="9" bestFit="1" customWidth="1"/>
    <col min="4881" max="4881" width="10.7109375" style="9" bestFit="1" customWidth="1"/>
    <col min="4882" max="4882" width="12" style="9" bestFit="1" customWidth="1"/>
    <col min="4883" max="4883" width="14.7109375" style="9" bestFit="1" customWidth="1"/>
    <col min="4884" max="4884" width="15.28515625" style="9" customWidth="1"/>
    <col min="4885" max="4885" width="12.28515625" style="9" customWidth="1"/>
    <col min="4886" max="4886" width="8" style="9" bestFit="1" customWidth="1"/>
    <col min="4887" max="4888" width="13" style="9" bestFit="1" customWidth="1"/>
    <col min="4889" max="4889" width="8.85546875" style="9" bestFit="1" customWidth="1"/>
    <col min="4890" max="4890" width="16" style="9" customWidth="1"/>
    <col min="4891" max="4891" width="11.28515625" style="9" customWidth="1"/>
    <col min="4892" max="4892" width="13" style="9" bestFit="1" customWidth="1"/>
    <col min="4893" max="4893" width="14.42578125" style="9" customWidth="1"/>
    <col min="4894" max="4894" width="13" style="9" bestFit="1" customWidth="1"/>
    <col min="4895" max="4895" width="16" style="9" customWidth="1"/>
    <col min="4896" max="4896" width="11" style="9" bestFit="1" customWidth="1"/>
    <col min="4897" max="4897" width="12.140625" style="9" bestFit="1" customWidth="1"/>
    <col min="4898" max="4898" width="13.7109375" style="9" bestFit="1" customWidth="1"/>
    <col min="4899" max="5088" width="10.7109375" style="9"/>
    <col min="5089" max="5089" width="3.140625" style="9" bestFit="1" customWidth="1"/>
    <col min="5090" max="5090" width="17" style="9" bestFit="1" customWidth="1"/>
    <col min="5091" max="5091" width="17.7109375" style="9" customWidth="1"/>
    <col min="5092" max="5092" width="9.85546875" style="9" customWidth="1"/>
    <col min="5093" max="5093" width="10.85546875" style="9" customWidth="1"/>
    <col min="5094" max="5094" width="32.42578125" style="9" bestFit="1" customWidth="1"/>
    <col min="5095" max="5104" width="16" style="9" customWidth="1"/>
    <col min="5105" max="5105" width="14.140625" style="9" bestFit="1" customWidth="1"/>
    <col min="5106" max="5106" width="13.42578125" style="9" bestFit="1" customWidth="1"/>
    <col min="5107" max="5107" width="15.42578125" style="9" bestFit="1" customWidth="1"/>
    <col min="5108" max="5108" width="13.42578125" style="9" bestFit="1" customWidth="1"/>
    <col min="5109" max="5109" width="14.7109375" style="9" customWidth="1"/>
    <col min="5110" max="5119" width="16" style="9" customWidth="1"/>
    <col min="5120" max="5120" width="13.85546875" style="9" customWidth="1"/>
    <col min="5121" max="5121" width="13.42578125" style="9" customWidth="1"/>
    <col min="5122" max="5122" width="12.7109375" style="9" customWidth="1"/>
    <col min="5123" max="5123" width="15.7109375" style="9" bestFit="1" customWidth="1"/>
    <col min="5124" max="5124" width="14.140625" style="9" customWidth="1"/>
    <col min="5125" max="5125" width="15.85546875" style="9" bestFit="1" customWidth="1"/>
    <col min="5126" max="5126" width="13.85546875" style="9" bestFit="1" customWidth="1"/>
    <col min="5127" max="5127" width="12.85546875" style="9" customWidth="1"/>
    <col min="5128" max="5128" width="16" style="9" customWidth="1"/>
    <col min="5129" max="5129" width="11.42578125" style="9" bestFit="1" customWidth="1"/>
    <col min="5130" max="5130" width="14.85546875" style="9" bestFit="1" customWidth="1"/>
    <col min="5131" max="5131" width="13.85546875" style="9" bestFit="1" customWidth="1"/>
    <col min="5132" max="5132" width="13.85546875" style="9" customWidth="1"/>
    <col min="5133" max="5133" width="13.85546875" style="9" bestFit="1" customWidth="1"/>
    <col min="5134" max="5134" width="16" style="9" customWidth="1"/>
    <col min="5135" max="5135" width="13" style="9" customWidth="1"/>
    <col min="5136" max="5136" width="13.42578125" style="9" bestFit="1" customWidth="1"/>
    <col min="5137" max="5137" width="10.7109375" style="9" bestFit="1" customWidth="1"/>
    <col min="5138" max="5138" width="12" style="9" bestFit="1" customWidth="1"/>
    <col min="5139" max="5139" width="14.7109375" style="9" bestFit="1" customWidth="1"/>
    <col min="5140" max="5140" width="15.28515625" style="9" customWidth="1"/>
    <col min="5141" max="5141" width="12.28515625" style="9" customWidth="1"/>
    <col min="5142" max="5142" width="8" style="9" bestFit="1" customWidth="1"/>
    <col min="5143" max="5144" width="13" style="9" bestFit="1" customWidth="1"/>
    <col min="5145" max="5145" width="8.85546875" style="9" bestFit="1" customWidth="1"/>
    <col min="5146" max="5146" width="16" style="9" customWidth="1"/>
    <col min="5147" max="5147" width="11.28515625" style="9" customWidth="1"/>
    <col min="5148" max="5148" width="13" style="9" bestFit="1" customWidth="1"/>
    <col min="5149" max="5149" width="14.42578125" style="9" customWidth="1"/>
    <col min="5150" max="5150" width="13" style="9" bestFit="1" customWidth="1"/>
    <col min="5151" max="5151" width="16" style="9" customWidth="1"/>
    <col min="5152" max="5152" width="11" style="9" bestFit="1" customWidth="1"/>
    <col min="5153" max="5153" width="12.140625" style="9" bestFit="1" customWidth="1"/>
    <col min="5154" max="5154" width="13.7109375" style="9" bestFit="1" customWidth="1"/>
    <col min="5155" max="5344" width="10.7109375" style="9"/>
    <col min="5345" max="5345" width="3.140625" style="9" bestFit="1" customWidth="1"/>
    <col min="5346" max="5346" width="17" style="9" bestFit="1" customWidth="1"/>
    <col min="5347" max="5347" width="17.7109375" style="9" customWidth="1"/>
    <col min="5348" max="5348" width="9.85546875" style="9" customWidth="1"/>
    <col min="5349" max="5349" width="10.85546875" style="9" customWidth="1"/>
    <col min="5350" max="5350" width="32.42578125" style="9" bestFit="1" customWidth="1"/>
    <col min="5351" max="5360" width="16" style="9" customWidth="1"/>
    <col min="5361" max="5361" width="14.140625" style="9" bestFit="1" customWidth="1"/>
    <col min="5362" max="5362" width="13.42578125" style="9" bestFit="1" customWidth="1"/>
    <col min="5363" max="5363" width="15.42578125" style="9" bestFit="1" customWidth="1"/>
    <col min="5364" max="5364" width="13.42578125" style="9" bestFit="1" customWidth="1"/>
    <col min="5365" max="5365" width="14.7109375" style="9" customWidth="1"/>
    <col min="5366" max="5375" width="16" style="9" customWidth="1"/>
    <col min="5376" max="5376" width="13.85546875" style="9" customWidth="1"/>
    <col min="5377" max="5377" width="13.42578125" style="9" customWidth="1"/>
    <col min="5378" max="5378" width="12.7109375" style="9" customWidth="1"/>
    <col min="5379" max="5379" width="15.7109375" style="9" bestFit="1" customWidth="1"/>
    <col min="5380" max="5380" width="14.140625" style="9" customWidth="1"/>
    <col min="5381" max="5381" width="15.85546875" style="9" bestFit="1" customWidth="1"/>
    <col min="5382" max="5382" width="13.85546875" style="9" bestFit="1" customWidth="1"/>
    <col min="5383" max="5383" width="12.85546875" style="9" customWidth="1"/>
    <col min="5384" max="5384" width="16" style="9" customWidth="1"/>
    <col min="5385" max="5385" width="11.42578125" style="9" bestFit="1" customWidth="1"/>
    <col min="5386" max="5386" width="14.85546875" style="9" bestFit="1" customWidth="1"/>
    <col min="5387" max="5387" width="13.85546875" style="9" bestFit="1" customWidth="1"/>
    <col min="5388" max="5388" width="13.85546875" style="9" customWidth="1"/>
    <col min="5389" max="5389" width="13.85546875" style="9" bestFit="1" customWidth="1"/>
    <col min="5390" max="5390" width="16" style="9" customWidth="1"/>
    <col min="5391" max="5391" width="13" style="9" customWidth="1"/>
    <col min="5392" max="5392" width="13.42578125" style="9" bestFit="1" customWidth="1"/>
    <col min="5393" max="5393" width="10.7109375" style="9" bestFit="1" customWidth="1"/>
    <col min="5394" max="5394" width="12" style="9" bestFit="1" customWidth="1"/>
    <col min="5395" max="5395" width="14.7109375" style="9" bestFit="1" customWidth="1"/>
    <col min="5396" max="5396" width="15.28515625" style="9" customWidth="1"/>
    <col min="5397" max="5397" width="12.28515625" style="9" customWidth="1"/>
    <col min="5398" max="5398" width="8" style="9" bestFit="1" customWidth="1"/>
    <col min="5399" max="5400" width="13" style="9" bestFit="1" customWidth="1"/>
    <col min="5401" max="5401" width="8.85546875" style="9" bestFit="1" customWidth="1"/>
    <col min="5402" max="5402" width="16" style="9" customWidth="1"/>
    <col min="5403" max="5403" width="11.28515625" style="9" customWidth="1"/>
    <col min="5404" max="5404" width="13" style="9" bestFit="1" customWidth="1"/>
    <col min="5405" max="5405" width="14.42578125" style="9" customWidth="1"/>
    <col min="5406" max="5406" width="13" style="9" bestFit="1" customWidth="1"/>
    <col min="5407" max="5407" width="16" style="9" customWidth="1"/>
    <col min="5408" max="5408" width="11" style="9" bestFit="1" customWidth="1"/>
    <col min="5409" max="5409" width="12.140625" style="9" bestFit="1" customWidth="1"/>
    <col min="5410" max="5410" width="13.7109375" style="9" bestFit="1" customWidth="1"/>
    <col min="5411" max="5600" width="10.7109375" style="9"/>
    <col min="5601" max="5601" width="3.140625" style="9" bestFit="1" customWidth="1"/>
    <col min="5602" max="5602" width="17" style="9" bestFit="1" customWidth="1"/>
    <col min="5603" max="5603" width="17.7109375" style="9" customWidth="1"/>
    <col min="5604" max="5604" width="9.85546875" style="9" customWidth="1"/>
    <col min="5605" max="5605" width="10.85546875" style="9" customWidth="1"/>
    <col min="5606" max="5606" width="32.42578125" style="9" bestFit="1" customWidth="1"/>
    <col min="5607" max="5616" width="16" style="9" customWidth="1"/>
    <col min="5617" max="5617" width="14.140625" style="9" bestFit="1" customWidth="1"/>
    <col min="5618" max="5618" width="13.42578125" style="9" bestFit="1" customWidth="1"/>
    <col min="5619" max="5619" width="15.42578125" style="9" bestFit="1" customWidth="1"/>
    <col min="5620" max="5620" width="13.42578125" style="9" bestFit="1" customWidth="1"/>
    <col min="5621" max="5621" width="14.7109375" style="9" customWidth="1"/>
    <col min="5622" max="5631" width="16" style="9" customWidth="1"/>
    <col min="5632" max="5632" width="13.85546875" style="9" customWidth="1"/>
    <col min="5633" max="5633" width="13.42578125" style="9" customWidth="1"/>
    <col min="5634" max="5634" width="12.7109375" style="9" customWidth="1"/>
    <col min="5635" max="5635" width="15.7109375" style="9" bestFit="1" customWidth="1"/>
    <col min="5636" max="5636" width="14.140625" style="9" customWidth="1"/>
    <col min="5637" max="5637" width="15.85546875" style="9" bestFit="1" customWidth="1"/>
    <col min="5638" max="5638" width="13.85546875" style="9" bestFit="1" customWidth="1"/>
    <col min="5639" max="5639" width="12.85546875" style="9" customWidth="1"/>
    <col min="5640" max="5640" width="16" style="9" customWidth="1"/>
    <col min="5641" max="5641" width="11.42578125" style="9" bestFit="1" customWidth="1"/>
    <col min="5642" max="5642" width="14.85546875" style="9" bestFit="1" customWidth="1"/>
    <col min="5643" max="5643" width="13.85546875" style="9" bestFit="1" customWidth="1"/>
    <col min="5644" max="5644" width="13.85546875" style="9" customWidth="1"/>
    <col min="5645" max="5645" width="13.85546875" style="9" bestFit="1" customWidth="1"/>
    <col min="5646" max="5646" width="16" style="9" customWidth="1"/>
    <col min="5647" max="5647" width="13" style="9" customWidth="1"/>
    <col min="5648" max="5648" width="13.42578125" style="9" bestFit="1" customWidth="1"/>
    <col min="5649" max="5649" width="10.7109375" style="9" bestFit="1" customWidth="1"/>
    <col min="5650" max="5650" width="12" style="9" bestFit="1" customWidth="1"/>
    <col min="5651" max="5651" width="14.7109375" style="9" bestFit="1" customWidth="1"/>
    <col min="5652" max="5652" width="15.28515625" style="9" customWidth="1"/>
    <col min="5653" max="5653" width="12.28515625" style="9" customWidth="1"/>
    <col min="5654" max="5654" width="8" style="9" bestFit="1" customWidth="1"/>
    <col min="5655" max="5656" width="13" style="9" bestFit="1" customWidth="1"/>
    <col min="5657" max="5657" width="8.85546875" style="9" bestFit="1" customWidth="1"/>
    <col min="5658" max="5658" width="16" style="9" customWidth="1"/>
    <col min="5659" max="5659" width="11.28515625" style="9" customWidth="1"/>
    <col min="5660" max="5660" width="13" style="9" bestFit="1" customWidth="1"/>
    <col min="5661" max="5661" width="14.42578125" style="9" customWidth="1"/>
    <col min="5662" max="5662" width="13" style="9" bestFit="1" customWidth="1"/>
    <col min="5663" max="5663" width="16" style="9" customWidth="1"/>
    <col min="5664" max="5664" width="11" style="9" bestFit="1" customWidth="1"/>
    <col min="5665" max="5665" width="12.140625" style="9" bestFit="1" customWidth="1"/>
    <col min="5666" max="5666" width="13.7109375" style="9" bestFit="1" customWidth="1"/>
    <col min="5667" max="5856" width="10.7109375" style="9"/>
    <col min="5857" max="5857" width="3.140625" style="9" bestFit="1" customWidth="1"/>
    <col min="5858" max="5858" width="17" style="9" bestFit="1" customWidth="1"/>
    <col min="5859" max="5859" width="17.7109375" style="9" customWidth="1"/>
    <col min="5860" max="5860" width="9.85546875" style="9" customWidth="1"/>
    <col min="5861" max="5861" width="10.85546875" style="9" customWidth="1"/>
    <col min="5862" max="5862" width="32.42578125" style="9" bestFit="1" customWidth="1"/>
    <col min="5863" max="5872" width="16" style="9" customWidth="1"/>
    <col min="5873" max="5873" width="14.140625" style="9" bestFit="1" customWidth="1"/>
    <col min="5874" max="5874" width="13.42578125" style="9" bestFit="1" customWidth="1"/>
    <col min="5875" max="5875" width="15.42578125" style="9" bestFit="1" customWidth="1"/>
    <col min="5876" max="5876" width="13.42578125" style="9" bestFit="1" customWidth="1"/>
    <col min="5877" max="5877" width="14.7109375" style="9" customWidth="1"/>
    <col min="5878" max="5887" width="16" style="9" customWidth="1"/>
    <col min="5888" max="5888" width="13.85546875" style="9" customWidth="1"/>
    <col min="5889" max="5889" width="13.42578125" style="9" customWidth="1"/>
    <col min="5890" max="5890" width="12.7109375" style="9" customWidth="1"/>
    <col min="5891" max="5891" width="15.7109375" style="9" bestFit="1" customWidth="1"/>
    <col min="5892" max="5892" width="14.140625" style="9" customWidth="1"/>
    <col min="5893" max="5893" width="15.85546875" style="9" bestFit="1" customWidth="1"/>
    <col min="5894" max="5894" width="13.85546875" style="9" bestFit="1" customWidth="1"/>
    <col min="5895" max="5895" width="12.85546875" style="9" customWidth="1"/>
    <col min="5896" max="5896" width="16" style="9" customWidth="1"/>
    <col min="5897" max="5897" width="11.42578125" style="9" bestFit="1" customWidth="1"/>
    <col min="5898" max="5898" width="14.85546875" style="9" bestFit="1" customWidth="1"/>
    <col min="5899" max="5899" width="13.85546875" style="9" bestFit="1" customWidth="1"/>
    <col min="5900" max="5900" width="13.85546875" style="9" customWidth="1"/>
    <col min="5901" max="5901" width="13.85546875" style="9" bestFit="1" customWidth="1"/>
    <col min="5902" max="5902" width="16" style="9" customWidth="1"/>
    <col min="5903" max="5903" width="13" style="9" customWidth="1"/>
    <col min="5904" max="5904" width="13.42578125" style="9" bestFit="1" customWidth="1"/>
    <col min="5905" max="5905" width="10.7109375" style="9" bestFit="1" customWidth="1"/>
    <col min="5906" max="5906" width="12" style="9" bestFit="1" customWidth="1"/>
    <col min="5907" max="5907" width="14.7109375" style="9" bestFit="1" customWidth="1"/>
    <col min="5908" max="5908" width="15.28515625" style="9" customWidth="1"/>
    <col min="5909" max="5909" width="12.28515625" style="9" customWidth="1"/>
    <col min="5910" max="5910" width="8" style="9" bestFit="1" customWidth="1"/>
    <col min="5911" max="5912" width="13" style="9" bestFit="1" customWidth="1"/>
    <col min="5913" max="5913" width="8.85546875" style="9" bestFit="1" customWidth="1"/>
    <col min="5914" max="5914" width="16" style="9" customWidth="1"/>
    <col min="5915" max="5915" width="11.28515625" style="9" customWidth="1"/>
    <col min="5916" max="5916" width="13" style="9" bestFit="1" customWidth="1"/>
    <col min="5917" max="5917" width="14.42578125" style="9" customWidth="1"/>
    <col min="5918" max="5918" width="13" style="9" bestFit="1" customWidth="1"/>
    <col min="5919" max="5919" width="16" style="9" customWidth="1"/>
    <col min="5920" max="5920" width="11" style="9" bestFit="1" customWidth="1"/>
    <col min="5921" max="5921" width="12.140625" style="9" bestFit="1" customWidth="1"/>
    <col min="5922" max="5922" width="13.7109375" style="9" bestFit="1" customWidth="1"/>
    <col min="5923" max="6112" width="10.7109375" style="9"/>
    <col min="6113" max="6113" width="3.140625" style="9" bestFit="1" customWidth="1"/>
    <col min="6114" max="6114" width="17" style="9" bestFit="1" customWidth="1"/>
    <col min="6115" max="6115" width="17.7109375" style="9" customWidth="1"/>
    <col min="6116" max="6116" width="9.85546875" style="9" customWidth="1"/>
    <col min="6117" max="6117" width="10.85546875" style="9" customWidth="1"/>
    <col min="6118" max="6118" width="32.42578125" style="9" bestFit="1" customWidth="1"/>
    <col min="6119" max="6128" width="16" style="9" customWidth="1"/>
    <col min="6129" max="6129" width="14.140625" style="9" bestFit="1" customWidth="1"/>
    <col min="6130" max="6130" width="13.42578125" style="9" bestFit="1" customWidth="1"/>
    <col min="6131" max="6131" width="15.42578125" style="9" bestFit="1" customWidth="1"/>
    <col min="6132" max="6132" width="13.42578125" style="9" bestFit="1" customWidth="1"/>
    <col min="6133" max="6133" width="14.7109375" style="9" customWidth="1"/>
    <col min="6134" max="6143" width="16" style="9" customWidth="1"/>
    <col min="6144" max="6144" width="13.85546875" style="9" customWidth="1"/>
    <col min="6145" max="6145" width="13.42578125" style="9" customWidth="1"/>
    <col min="6146" max="6146" width="12.7109375" style="9" customWidth="1"/>
    <col min="6147" max="6147" width="15.7109375" style="9" bestFit="1" customWidth="1"/>
    <col min="6148" max="6148" width="14.140625" style="9" customWidth="1"/>
    <col min="6149" max="6149" width="15.85546875" style="9" bestFit="1" customWidth="1"/>
    <col min="6150" max="6150" width="13.85546875" style="9" bestFit="1" customWidth="1"/>
    <col min="6151" max="6151" width="12.85546875" style="9" customWidth="1"/>
    <col min="6152" max="6152" width="16" style="9" customWidth="1"/>
    <col min="6153" max="6153" width="11.42578125" style="9" bestFit="1" customWidth="1"/>
    <col min="6154" max="6154" width="14.85546875" style="9" bestFit="1" customWidth="1"/>
    <col min="6155" max="6155" width="13.85546875" style="9" bestFit="1" customWidth="1"/>
    <col min="6156" max="6156" width="13.85546875" style="9" customWidth="1"/>
    <col min="6157" max="6157" width="13.85546875" style="9" bestFit="1" customWidth="1"/>
    <col min="6158" max="6158" width="16" style="9" customWidth="1"/>
    <col min="6159" max="6159" width="13" style="9" customWidth="1"/>
    <col min="6160" max="6160" width="13.42578125" style="9" bestFit="1" customWidth="1"/>
    <col min="6161" max="6161" width="10.7109375" style="9" bestFit="1" customWidth="1"/>
    <col min="6162" max="6162" width="12" style="9" bestFit="1" customWidth="1"/>
    <col min="6163" max="6163" width="14.7109375" style="9" bestFit="1" customWidth="1"/>
    <col min="6164" max="6164" width="15.28515625" style="9" customWidth="1"/>
    <col min="6165" max="6165" width="12.28515625" style="9" customWidth="1"/>
    <col min="6166" max="6166" width="8" style="9" bestFit="1" customWidth="1"/>
    <col min="6167" max="6168" width="13" style="9" bestFit="1" customWidth="1"/>
    <col min="6169" max="6169" width="8.85546875" style="9" bestFit="1" customWidth="1"/>
    <col min="6170" max="6170" width="16" style="9" customWidth="1"/>
    <col min="6171" max="6171" width="11.28515625" style="9" customWidth="1"/>
    <col min="6172" max="6172" width="13" style="9" bestFit="1" customWidth="1"/>
    <col min="6173" max="6173" width="14.42578125" style="9" customWidth="1"/>
    <col min="6174" max="6174" width="13" style="9" bestFit="1" customWidth="1"/>
    <col min="6175" max="6175" width="16" style="9" customWidth="1"/>
    <col min="6176" max="6176" width="11" style="9" bestFit="1" customWidth="1"/>
    <col min="6177" max="6177" width="12.140625" style="9" bestFit="1" customWidth="1"/>
    <col min="6178" max="6178" width="13.7109375" style="9" bestFit="1" customWidth="1"/>
    <col min="6179" max="6368" width="10.7109375" style="9"/>
    <col min="6369" max="6369" width="3.140625" style="9" bestFit="1" customWidth="1"/>
    <col min="6370" max="6370" width="17" style="9" bestFit="1" customWidth="1"/>
    <col min="6371" max="6371" width="17.7109375" style="9" customWidth="1"/>
    <col min="6372" max="6372" width="9.85546875" style="9" customWidth="1"/>
    <col min="6373" max="6373" width="10.85546875" style="9" customWidth="1"/>
    <col min="6374" max="6374" width="32.42578125" style="9" bestFit="1" customWidth="1"/>
    <col min="6375" max="6384" width="16" style="9" customWidth="1"/>
    <col min="6385" max="6385" width="14.140625" style="9" bestFit="1" customWidth="1"/>
    <col min="6386" max="6386" width="13.42578125" style="9" bestFit="1" customWidth="1"/>
    <col min="6387" max="6387" width="15.42578125" style="9" bestFit="1" customWidth="1"/>
    <col min="6388" max="6388" width="13.42578125" style="9" bestFit="1" customWidth="1"/>
    <col min="6389" max="6389" width="14.7109375" style="9" customWidth="1"/>
    <col min="6390" max="6399" width="16" style="9" customWidth="1"/>
    <col min="6400" max="6400" width="13.85546875" style="9" customWidth="1"/>
    <col min="6401" max="6401" width="13.42578125" style="9" customWidth="1"/>
    <col min="6402" max="6402" width="12.7109375" style="9" customWidth="1"/>
    <col min="6403" max="6403" width="15.7109375" style="9" bestFit="1" customWidth="1"/>
    <col min="6404" max="6404" width="14.140625" style="9" customWidth="1"/>
    <col min="6405" max="6405" width="15.85546875" style="9" bestFit="1" customWidth="1"/>
    <col min="6406" max="6406" width="13.85546875" style="9" bestFit="1" customWidth="1"/>
    <col min="6407" max="6407" width="12.85546875" style="9" customWidth="1"/>
    <col min="6408" max="6408" width="16" style="9" customWidth="1"/>
    <col min="6409" max="6409" width="11.42578125" style="9" bestFit="1" customWidth="1"/>
    <col min="6410" max="6410" width="14.85546875" style="9" bestFit="1" customWidth="1"/>
    <col min="6411" max="6411" width="13.85546875" style="9" bestFit="1" customWidth="1"/>
    <col min="6412" max="6412" width="13.85546875" style="9" customWidth="1"/>
    <col min="6413" max="6413" width="13.85546875" style="9" bestFit="1" customWidth="1"/>
    <col min="6414" max="6414" width="16" style="9" customWidth="1"/>
    <col min="6415" max="6415" width="13" style="9" customWidth="1"/>
    <col min="6416" max="6416" width="13.42578125" style="9" bestFit="1" customWidth="1"/>
    <col min="6417" max="6417" width="10.7109375" style="9" bestFit="1" customWidth="1"/>
    <col min="6418" max="6418" width="12" style="9" bestFit="1" customWidth="1"/>
    <col min="6419" max="6419" width="14.7109375" style="9" bestFit="1" customWidth="1"/>
    <col min="6420" max="6420" width="15.28515625" style="9" customWidth="1"/>
    <col min="6421" max="6421" width="12.28515625" style="9" customWidth="1"/>
    <col min="6422" max="6422" width="8" style="9" bestFit="1" customWidth="1"/>
    <col min="6423" max="6424" width="13" style="9" bestFit="1" customWidth="1"/>
    <col min="6425" max="6425" width="8.85546875" style="9" bestFit="1" customWidth="1"/>
    <col min="6426" max="6426" width="16" style="9" customWidth="1"/>
    <col min="6427" max="6427" width="11.28515625" style="9" customWidth="1"/>
    <col min="6428" max="6428" width="13" style="9" bestFit="1" customWidth="1"/>
    <col min="6429" max="6429" width="14.42578125" style="9" customWidth="1"/>
    <col min="6430" max="6430" width="13" style="9" bestFit="1" customWidth="1"/>
    <col min="6431" max="6431" width="16" style="9" customWidth="1"/>
    <col min="6432" max="6432" width="11" style="9" bestFit="1" customWidth="1"/>
    <col min="6433" max="6433" width="12.140625" style="9" bestFit="1" customWidth="1"/>
    <col min="6434" max="6434" width="13.7109375" style="9" bestFit="1" customWidth="1"/>
    <col min="6435" max="6624" width="10.7109375" style="9"/>
    <col min="6625" max="6625" width="3.140625" style="9" bestFit="1" customWidth="1"/>
    <col min="6626" max="6626" width="17" style="9" bestFit="1" customWidth="1"/>
    <col min="6627" max="6627" width="17.7109375" style="9" customWidth="1"/>
    <col min="6628" max="6628" width="9.85546875" style="9" customWidth="1"/>
    <col min="6629" max="6629" width="10.85546875" style="9" customWidth="1"/>
    <col min="6630" max="6630" width="32.42578125" style="9" bestFit="1" customWidth="1"/>
    <col min="6631" max="6640" width="16" style="9" customWidth="1"/>
    <col min="6641" max="6641" width="14.140625" style="9" bestFit="1" customWidth="1"/>
    <col min="6642" max="6642" width="13.42578125" style="9" bestFit="1" customWidth="1"/>
    <col min="6643" max="6643" width="15.42578125" style="9" bestFit="1" customWidth="1"/>
    <col min="6644" max="6644" width="13.42578125" style="9" bestFit="1" customWidth="1"/>
    <col min="6645" max="6645" width="14.7109375" style="9" customWidth="1"/>
    <col min="6646" max="6655" width="16" style="9" customWidth="1"/>
    <col min="6656" max="6656" width="13.85546875" style="9" customWidth="1"/>
    <col min="6657" max="6657" width="13.42578125" style="9" customWidth="1"/>
    <col min="6658" max="6658" width="12.7109375" style="9" customWidth="1"/>
    <col min="6659" max="6659" width="15.7109375" style="9" bestFit="1" customWidth="1"/>
    <col min="6660" max="6660" width="14.140625" style="9" customWidth="1"/>
    <col min="6661" max="6661" width="15.85546875" style="9" bestFit="1" customWidth="1"/>
    <col min="6662" max="6662" width="13.85546875" style="9" bestFit="1" customWidth="1"/>
    <col min="6663" max="6663" width="12.85546875" style="9" customWidth="1"/>
    <col min="6664" max="6664" width="16" style="9" customWidth="1"/>
    <col min="6665" max="6665" width="11.42578125" style="9" bestFit="1" customWidth="1"/>
    <col min="6666" max="6666" width="14.85546875" style="9" bestFit="1" customWidth="1"/>
    <col min="6667" max="6667" width="13.85546875" style="9" bestFit="1" customWidth="1"/>
    <col min="6668" max="6668" width="13.85546875" style="9" customWidth="1"/>
    <col min="6669" max="6669" width="13.85546875" style="9" bestFit="1" customWidth="1"/>
    <col min="6670" max="6670" width="16" style="9" customWidth="1"/>
    <col min="6671" max="6671" width="13" style="9" customWidth="1"/>
    <col min="6672" max="6672" width="13.42578125" style="9" bestFit="1" customWidth="1"/>
    <col min="6673" max="6673" width="10.7109375" style="9" bestFit="1" customWidth="1"/>
    <col min="6674" max="6674" width="12" style="9" bestFit="1" customWidth="1"/>
    <col min="6675" max="6675" width="14.7109375" style="9" bestFit="1" customWidth="1"/>
    <col min="6676" max="6676" width="15.28515625" style="9" customWidth="1"/>
    <col min="6677" max="6677" width="12.28515625" style="9" customWidth="1"/>
    <col min="6678" max="6678" width="8" style="9" bestFit="1" customWidth="1"/>
    <col min="6679" max="6680" width="13" style="9" bestFit="1" customWidth="1"/>
    <col min="6681" max="6681" width="8.85546875" style="9" bestFit="1" customWidth="1"/>
    <col min="6682" max="6682" width="16" style="9" customWidth="1"/>
    <col min="6683" max="6683" width="11.28515625" style="9" customWidth="1"/>
    <col min="6684" max="6684" width="13" style="9" bestFit="1" customWidth="1"/>
    <col min="6685" max="6685" width="14.42578125" style="9" customWidth="1"/>
    <col min="6686" max="6686" width="13" style="9" bestFit="1" customWidth="1"/>
    <col min="6687" max="6687" width="16" style="9" customWidth="1"/>
    <col min="6688" max="6688" width="11" style="9" bestFit="1" customWidth="1"/>
    <col min="6689" max="6689" width="12.140625" style="9" bestFit="1" customWidth="1"/>
    <col min="6690" max="6690" width="13.7109375" style="9" bestFit="1" customWidth="1"/>
    <col min="6691" max="6880" width="10.7109375" style="9"/>
    <col min="6881" max="6881" width="3.140625" style="9" bestFit="1" customWidth="1"/>
    <col min="6882" max="6882" width="17" style="9" bestFit="1" customWidth="1"/>
    <col min="6883" max="6883" width="17.7109375" style="9" customWidth="1"/>
    <col min="6884" max="6884" width="9.85546875" style="9" customWidth="1"/>
    <col min="6885" max="6885" width="10.85546875" style="9" customWidth="1"/>
    <col min="6886" max="6886" width="32.42578125" style="9" bestFit="1" customWidth="1"/>
    <col min="6887" max="6896" width="16" style="9" customWidth="1"/>
    <col min="6897" max="6897" width="14.140625" style="9" bestFit="1" customWidth="1"/>
    <col min="6898" max="6898" width="13.42578125" style="9" bestFit="1" customWidth="1"/>
    <col min="6899" max="6899" width="15.42578125" style="9" bestFit="1" customWidth="1"/>
    <col min="6900" max="6900" width="13.42578125" style="9" bestFit="1" customWidth="1"/>
    <col min="6901" max="6901" width="14.7109375" style="9" customWidth="1"/>
    <col min="6902" max="6911" width="16" style="9" customWidth="1"/>
    <col min="6912" max="6912" width="13.85546875" style="9" customWidth="1"/>
    <col min="6913" max="6913" width="13.42578125" style="9" customWidth="1"/>
    <col min="6914" max="6914" width="12.7109375" style="9" customWidth="1"/>
    <col min="6915" max="6915" width="15.7109375" style="9" bestFit="1" customWidth="1"/>
    <col min="6916" max="6916" width="14.140625" style="9" customWidth="1"/>
    <col min="6917" max="6917" width="15.85546875" style="9" bestFit="1" customWidth="1"/>
    <col min="6918" max="6918" width="13.85546875" style="9" bestFit="1" customWidth="1"/>
    <col min="6919" max="6919" width="12.85546875" style="9" customWidth="1"/>
    <col min="6920" max="6920" width="16" style="9" customWidth="1"/>
    <col min="6921" max="6921" width="11.42578125" style="9" bestFit="1" customWidth="1"/>
    <col min="6922" max="6922" width="14.85546875" style="9" bestFit="1" customWidth="1"/>
    <col min="6923" max="6923" width="13.85546875" style="9" bestFit="1" customWidth="1"/>
    <col min="6924" max="6924" width="13.85546875" style="9" customWidth="1"/>
    <col min="6925" max="6925" width="13.85546875" style="9" bestFit="1" customWidth="1"/>
    <col min="6926" max="6926" width="16" style="9" customWidth="1"/>
    <col min="6927" max="6927" width="13" style="9" customWidth="1"/>
    <col min="6928" max="6928" width="13.42578125" style="9" bestFit="1" customWidth="1"/>
    <col min="6929" max="6929" width="10.7109375" style="9" bestFit="1" customWidth="1"/>
    <col min="6930" max="6930" width="12" style="9" bestFit="1" customWidth="1"/>
    <col min="6931" max="6931" width="14.7109375" style="9" bestFit="1" customWidth="1"/>
    <col min="6932" max="6932" width="15.28515625" style="9" customWidth="1"/>
    <col min="6933" max="6933" width="12.28515625" style="9" customWidth="1"/>
    <col min="6934" max="6934" width="8" style="9" bestFit="1" customWidth="1"/>
    <col min="6935" max="6936" width="13" style="9" bestFit="1" customWidth="1"/>
    <col min="6937" max="6937" width="8.85546875" style="9" bestFit="1" customWidth="1"/>
    <col min="6938" max="6938" width="16" style="9" customWidth="1"/>
    <col min="6939" max="6939" width="11.28515625" style="9" customWidth="1"/>
    <col min="6940" max="6940" width="13" style="9" bestFit="1" customWidth="1"/>
    <col min="6941" max="6941" width="14.42578125" style="9" customWidth="1"/>
    <col min="6942" max="6942" width="13" style="9" bestFit="1" customWidth="1"/>
    <col min="6943" max="6943" width="16" style="9" customWidth="1"/>
    <col min="6944" max="6944" width="11" style="9" bestFit="1" customWidth="1"/>
    <col min="6945" max="6945" width="12.140625" style="9" bestFit="1" customWidth="1"/>
    <col min="6946" max="6946" width="13.7109375" style="9" bestFit="1" customWidth="1"/>
    <col min="6947" max="7136" width="10.7109375" style="9"/>
    <col min="7137" max="7137" width="3.140625" style="9" bestFit="1" customWidth="1"/>
    <col min="7138" max="7138" width="17" style="9" bestFit="1" customWidth="1"/>
    <col min="7139" max="7139" width="17.7109375" style="9" customWidth="1"/>
    <col min="7140" max="7140" width="9.85546875" style="9" customWidth="1"/>
    <col min="7141" max="7141" width="10.85546875" style="9" customWidth="1"/>
    <col min="7142" max="7142" width="32.42578125" style="9" bestFit="1" customWidth="1"/>
    <col min="7143" max="7152" width="16" style="9" customWidth="1"/>
    <col min="7153" max="7153" width="14.140625" style="9" bestFit="1" customWidth="1"/>
    <col min="7154" max="7154" width="13.42578125" style="9" bestFit="1" customWidth="1"/>
    <col min="7155" max="7155" width="15.42578125" style="9" bestFit="1" customWidth="1"/>
    <col min="7156" max="7156" width="13.42578125" style="9" bestFit="1" customWidth="1"/>
    <col min="7157" max="7157" width="14.7109375" style="9" customWidth="1"/>
    <col min="7158" max="7167" width="16" style="9" customWidth="1"/>
    <col min="7168" max="7168" width="13.85546875" style="9" customWidth="1"/>
    <col min="7169" max="7169" width="13.42578125" style="9" customWidth="1"/>
    <col min="7170" max="7170" width="12.7109375" style="9" customWidth="1"/>
    <col min="7171" max="7171" width="15.7109375" style="9" bestFit="1" customWidth="1"/>
    <col min="7172" max="7172" width="14.140625" style="9" customWidth="1"/>
    <col min="7173" max="7173" width="15.85546875" style="9" bestFit="1" customWidth="1"/>
    <col min="7174" max="7174" width="13.85546875" style="9" bestFit="1" customWidth="1"/>
    <col min="7175" max="7175" width="12.85546875" style="9" customWidth="1"/>
    <col min="7176" max="7176" width="16" style="9" customWidth="1"/>
    <col min="7177" max="7177" width="11.42578125" style="9" bestFit="1" customWidth="1"/>
    <col min="7178" max="7178" width="14.85546875" style="9" bestFit="1" customWidth="1"/>
    <col min="7179" max="7179" width="13.85546875" style="9" bestFit="1" customWidth="1"/>
    <col min="7180" max="7180" width="13.85546875" style="9" customWidth="1"/>
    <col min="7181" max="7181" width="13.85546875" style="9" bestFit="1" customWidth="1"/>
    <col min="7182" max="7182" width="16" style="9" customWidth="1"/>
    <col min="7183" max="7183" width="13" style="9" customWidth="1"/>
    <col min="7184" max="7184" width="13.42578125" style="9" bestFit="1" customWidth="1"/>
    <col min="7185" max="7185" width="10.7109375" style="9" bestFit="1" customWidth="1"/>
    <col min="7186" max="7186" width="12" style="9" bestFit="1" customWidth="1"/>
    <col min="7187" max="7187" width="14.7109375" style="9" bestFit="1" customWidth="1"/>
    <col min="7188" max="7188" width="15.28515625" style="9" customWidth="1"/>
    <col min="7189" max="7189" width="12.28515625" style="9" customWidth="1"/>
    <col min="7190" max="7190" width="8" style="9" bestFit="1" customWidth="1"/>
    <col min="7191" max="7192" width="13" style="9" bestFit="1" customWidth="1"/>
    <col min="7193" max="7193" width="8.85546875" style="9" bestFit="1" customWidth="1"/>
    <col min="7194" max="7194" width="16" style="9" customWidth="1"/>
    <col min="7195" max="7195" width="11.28515625" style="9" customWidth="1"/>
    <col min="7196" max="7196" width="13" style="9" bestFit="1" customWidth="1"/>
    <col min="7197" max="7197" width="14.42578125" style="9" customWidth="1"/>
    <col min="7198" max="7198" width="13" style="9" bestFit="1" customWidth="1"/>
    <col min="7199" max="7199" width="16" style="9" customWidth="1"/>
    <col min="7200" max="7200" width="11" style="9" bestFit="1" customWidth="1"/>
    <col min="7201" max="7201" width="12.140625" style="9" bestFit="1" customWidth="1"/>
    <col min="7202" max="7202" width="13.7109375" style="9" bestFit="1" customWidth="1"/>
    <col min="7203" max="7392" width="10.7109375" style="9"/>
    <col min="7393" max="7393" width="3.140625" style="9" bestFit="1" customWidth="1"/>
    <col min="7394" max="7394" width="17" style="9" bestFit="1" customWidth="1"/>
    <col min="7395" max="7395" width="17.7109375" style="9" customWidth="1"/>
    <col min="7396" max="7396" width="9.85546875" style="9" customWidth="1"/>
    <col min="7397" max="7397" width="10.85546875" style="9" customWidth="1"/>
    <col min="7398" max="7398" width="32.42578125" style="9" bestFit="1" customWidth="1"/>
    <col min="7399" max="7408" width="16" style="9" customWidth="1"/>
    <col min="7409" max="7409" width="14.140625" style="9" bestFit="1" customWidth="1"/>
    <col min="7410" max="7410" width="13.42578125" style="9" bestFit="1" customWidth="1"/>
    <col min="7411" max="7411" width="15.42578125" style="9" bestFit="1" customWidth="1"/>
    <col min="7412" max="7412" width="13.42578125" style="9" bestFit="1" customWidth="1"/>
    <col min="7413" max="7413" width="14.7109375" style="9" customWidth="1"/>
    <col min="7414" max="7423" width="16" style="9" customWidth="1"/>
    <col min="7424" max="7424" width="13.85546875" style="9" customWidth="1"/>
    <col min="7425" max="7425" width="13.42578125" style="9" customWidth="1"/>
    <col min="7426" max="7426" width="12.7109375" style="9" customWidth="1"/>
    <col min="7427" max="7427" width="15.7109375" style="9" bestFit="1" customWidth="1"/>
    <col min="7428" max="7428" width="14.140625" style="9" customWidth="1"/>
    <col min="7429" max="7429" width="15.85546875" style="9" bestFit="1" customWidth="1"/>
    <col min="7430" max="7430" width="13.85546875" style="9" bestFit="1" customWidth="1"/>
    <col min="7431" max="7431" width="12.85546875" style="9" customWidth="1"/>
    <col min="7432" max="7432" width="16" style="9" customWidth="1"/>
    <col min="7433" max="7433" width="11.42578125" style="9" bestFit="1" customWidth="1"/>
    <col min="7434" max="7434" width="14.85546875" style="9" bestFit="1" customWidth="1"/>
    <col min="7435" max="7435" width="13.85546875" style="9" bestFit="1" customWidth="1"/>
    <col min="7436" max="7436" width="13.85546875" style="9" customWidth="1"/>
    <col min="7437" max="7437" width="13.85546875" style="9" bestFit="1" customWidth="1"/>
    <col min="7438" max="7438" width="16" style="9" customWidth="1"/>
    <col min="7439" max="7439" width="13" style="9" customWidth="1"/>
    <col min="7440" max="7440" width="13.42578125" style="9" bestFit="1" customWidth="1"/>
    <col min="7441" max="7441" width="10.7109375" style="9" bestFit="1" customWidth="1"/>
    <col min="7442" max="7442" width="12" style="9" bestFit="1" customWidth="1"/>
    <col min="7443" max="7443" width="14.7109375" style="9" bestFit="1" customWidth="1"/>
    <col min="7444" max="7444" width="15.28515625" style="9" customWidth="1"/>
    <col min="7445" max="7445" width="12.28515625" style="9" customWidth="1"/>
    <col min="7446" max="7446" width="8" style="9" bestFit="1" customWidth="1"/>
    <col min="7447" max="7448" width="13" style="9" bestFit="1" customWidth="1"/>
    <col min="7449" max="7449" width="8.85546875" style="9" bestFit="1" customWidth="1"/>
    <col min="7450" max="7450" width="16" style="9" customWidth="1"/>
    <col min="7451" max="7451" width="11.28515625" style="9" customWidth="1"/>
    <col min="7452" max="7452" width="13" style="9" bestFit="1" customWidth="1"/>
    <col min="7453" max="7453" width="14.42578125" style="9" customWidth="1"/>
    <col min="7454" max="7454" width="13" style="9" bestFit="1" customWidth="1"/>
    <col min="7455" max="7455" width="16" style="9" customWidth="1"/>
    <col min="7456" max="7456" width="11" style="9" bestFit="1" customWidth="1"/>
    <col min="7457" max="7457" width="12.140625" style="9" bestFit="1" customWidth="1"/>
    <col min="7458" max="7458" width="13.7109375" style="9" bestFit="1" customWidth="1"/>
    <col min="7459" max="7648" width="10.7109375" style="9"/>
    <col min="7649" max="7649" width="3.140625" style="9" bestFit="1" customWidth="1"/>
    <col min="7650" max="7650" width="17" style="9" bestFit="1" customWidth="1"/>
    <col min="7651" max="7651" width="17.7109375" style="9" customWidth="1"/>
    <col min="7652" max="7652" width="9.85546875" style="9" customWidth="1"/>
    <col min="7653" max="7653" width="10.85546875" style="9" customWidth="1"/>
    <col min="7654" max="7654" width="32.42578125" style="9" bestFit="1" customWidth="1"/>
    <col min="7655" max="7664" width="16" style="9" customWidth="1"/>
    <col min="7665" max="7665" width="14.140625" style="9" bestFit="1" customWidth="1"/>
    <col min="7666" max="7666" width="13.42578125" style="9" bestFit="1" customWidth="1"/>
    <col min="7667" max="7667" width="15.42578125" style="9" bestFit="1" customWidth="1"/>
    <col min="7668" max="7668" width="13.42578125" style="9" bestFit="1" customWidth="1"/>
    <col min="7669" max="7669" width="14.7109375" style="9" customWidth="1"/>
    <col min="7670" max="7679" width="16" style="9" customWidth="1"/>
    <col min="7680" max="7680" width="13.85546875" style="9" customWidth="1"/>
    <col min="7681" max="7681" width="13.42578125" style="9" customWidth="1"/>
    <col min="7682" max="7682" width="12.7109375" style="9" customWidth="1"/>
    <col min="7683" max="7683" width="15.7109375" style="9" bestFit="1" customWidth="1"/>
    <col min="7684" max="7684" width="14.140625" style="9" customWidth="1"/>
    <col min="7685" max="7685" width="15.85546875" style="9" bestFit="1" customWidth="1"/>
    <col min="7686" max="7686" width="13.85546875" style="9" bestFit="1" customWidth="1"/>
    <col min="7687" max="7687" width="12.85546875" style="9" customWidth="1"/>
    <col min="7688" max="7688" width="16" style="9" customWidth="1"/>
    <col min="7689" max="7689" width="11.42578125" style="9" bestFit="1" customWidth="1"/>
    <col min="7690" max="7690" width="14.85546875" style="9" bestFit="1" customWidth="1"/>
    <col min="7691" max="7691" width="13.85546875" style="9" bestFit="1" customWidth="1"/>
    <col min="7692" max="7692" width="13.85546875" style="9" customWidth="1"/>
    <col min="7693" max="7693" width="13.85546875" style="9" bestFit="1" customWidth="1"/>
    <col min="7694" max="7694" width="16" style="9" customWidth="1"/>
    <col min="7695" max="7695" width="13" style="9" customWidth="1"/>
    <col min="7696" max="7696" width="13.42578125" style="9" bestFit="1" customWidth="1"/>
    <col min="7697" max="7697" width="10.7109375" style="9" bestFit="1" customWidth="1"/>
    <col min="7698" max="7698" width="12" style="9" bestFit="1" customWidth="1"/>
    <col min="7699" max="7699" width="14.7109375" style="9" bestFit="1" customWidth="1"/>
    <col min="7700" max="7700" width="15.28515625" style="9" customWidth="1"/>
    <col min="7701" max="7701" width="12.28515625" style="9" customWidth="1"/>
    <col min="7702" max="7702" width="8" style="9" bestFit="1" customWidth="1"/>
    <col min="7703" max="7704" width="13" style="9" bestFit="1" customWidth="1"/>
    <col min="7705" max="7705" width="8.85546875" style="9" bestFit="1" customWidth="1"/>
    <col min="7706" max="7706" width="16" style="9" customWidth="1"/>
    <col min="7707" max="7707" width="11.28515625" style="9" customWidth="1"/>
    <col min="7708" max="7708" width="13" style="9" bestFit="1" customWidth="1"/>
    <col min="7709" max="7709" width="14.42578125" style="9" customWidth="1"/>
    <col min="7710" max="7710" width="13" style="9" bestFit="1" customWidth="1"/>
    <col min="7711" max="7711" width="16" style="9" customWidth="1"/>
    <col min="7712" max="7712" width="11" style="9" bestFit="1" customWidth="1"/>
    <col min="7713" max="7713" width="12.140625" style="9" bestFit="1" customWidth="1"/>
    <col min="7714" max="7714" width="13.7109375" style="9" bestFit="1" customWidth="1"/>
    <col min="7715" max="7904" width="10.7109375" style="9"/>
    <col min="7905" max="7905" width="3.140625" style="9" bestFit="1" customWidth="1"/>
    <col min="7906" max="7906" width="17" style="9" bestFit="1" customWidth="1"/>
    <col min="7907" max="7907" width="17.7109375" style="9" customWidth="1"/>
    <col min="7908" max="7908" width="9.85546875" style="9" customWidth="1"/>
    <col min="7909" max="7909" width="10.85546875" style="9" customWidth="1"/>
    <col min="7910" max="7910" width="32.42578125" style="9" bestFit="1" customWidth="1"/>
    <col min="7911" max="7920" width="16" style="9" customWidth="1"/>
    <col min="7921" max="7921" width="14.140625" style="9" bestFit="1" customWidth="1"/>
    <col min="7922" max="7922" width="13.42578125" style="9" bestFit="1" customWidth="1"/>
    <col min="7923" max="7923" width="15.42578125" style="9" bestFit="1" customWidth="1"/>
    <col min="7924" max="7924" width="13.42578125" style="9" bestFit="1" customWidth="1"/>
    <col min="7925" max="7925" width="14.7109375" style="9" customWidth="1"/>
    <col min="7926" max="7935" width="16" style="9" customWidth="1"/>
    <col min="7936" max="7936" width="13.85546875" style="9" customWidth="1"/>
    <col min="7937" max="7937" width="13.42578125" style="9" customWidth="1"/>
    <col min="7938" max="7938" width="12.7109375" style="9" customWidth="1"/>
    <col min="7939" max="7939" width="15.7109375" style="9" bestFit="1" customWidth="1"/>
    <col min="7940" max="7940" width="14.140625" style="9" customWidth="1"/>
    <col min="7941" max="7941" width="15.85546875" style="9" bestFit="1" customWidth="1"/>
    <col min="7942" max="7942" width="13.85546875" style="9" bestFit="1" customWidth="1"/>
    <col min="7943" max="7943" width="12.85546875" style="9" customWidth="1"/>
    <col min="7944" max="7944" width="16" style="9" customWidth="1"/>
    <col min="7945" max="7945" width="11.42578125" style="9" bestFit="1" customWidth="1"/>
    <col min="7946" max="7946" width="14.85546875" style="9" bestFit="1" customWidth="1"/>
    <col min="7947" max="7947" width="13.85546875" style="9" bestFit="1" customWidth="1"/>
    <col min="7948" max="7948" width="13.85546875" style="9" customWidth="1"/>
    <col min="7949" max="7949" width="13.85546875" style="9" bestFit="1" customWidth="1"/>
    <col min="7950" max="7950" width="16" style="9" customWidth="1"/>
    <col min="7951" max="7951" width="13" style="9" customWidth="1"/>
    <col min="7952" max="7952" width="13.42578125" style="9" bestFit="1" customWidth="1"/>
    <col min="7953" max="7953" width="10.7109375" style="9" bestFit="1" customWidth="1"/>
    <col min="7954" max="7954" width="12" style="9" bestFit="1" customWidth="1"/>
    <col min="7955" max="7955" width="14.7109375" style="9" bestFit="1" customWidth="1"/>
    <col min="7956" max="7956" width="15.28515625" style="9" customWidth="1"/>
    <col min="7957" max="7957" width="12.28515625" style="9" customWidth="1"/>
    <col min="7958" max="7958" width="8" style="9" bestFit="1" customWidth="1"/>
    <col min="7959" max="7960" width="13" style="9" bestFit="1" customWidth="1"/>
    <col min="7961" max="7961" width="8.85546875" style="9" bestFit="1" customWidth="1"/>
    <col min="7962" max="7962" width="16" style="9" customWidth="1"/>
    <col min="7963" max="7963" width="11.28515625" style="9" customWidth="1"/>
    <col min="7964" max="7964" width="13" style="9" bestFit="1" customWidth="1"/>
    <col min="7965" max="7965" width="14.42578125" style="9" customWidth="1"/>
    <col min="7966" max="7966" width="13" style="9" bestFit="1" customWidth="1"/>
    <col min="7967" max="7967" width="16" style="9" customWidth="1"/>
    <col min="7968" max="7968" width="11" style="9" bestFit="1" customWidth="1"/>
    <col min="7969" max="7969" width="12.140625" style="9" bestFit="1" customWidth="1"/>
    <col min="7970" max="7970" width="13.7109375" style="9" bestFit="1" customWidth="1"/>
    <col min="7971" max="8160" width="10.7109375" style="9"/>
    <col min="8161" max="8161" width="3.140625" style="9" bestFit="1" customWidth="1"/>
    <col min="8162" max="8162" width="17" style="9" bestFit="1" customWidth="1"/>
    <col min="8163" max="8163" width="17.7109375" style="9" customWidth="1"/>
    <col min="8164" max="8164" width="9.85546875" style="9" customWidth="1"/>
    <col min="8165" max="8165" width="10.85546875" style="9" customWidth="1"/>
    <col min="8166" max="8166" width="32.42578125" style="9" bestFit="1" customWidth="1"/>
    <col min="8167" max="8176" width="16" style="9" customWidth="1"/>
    <col min="8177" max="8177" width="14.140625" style="9" bestFit="1" customWidth="1"/>
    <col min="8178" max="8178" width="13.42578125" style="9" bestFit="1" customWidth="1"/>
    <col min="8179" max="8179" width="15.42578125" style="9" bestFit="1" customWidth="1"/>
    <col min="8180" max="8180" width="13.42578125" style="9" bestFit="1" customWidth="1"/>
    <col min="8181" max="8181" width="14.7109375" style="9" customWidth="1"/>
    <col min="8182" max="8191" width="16" style="9" customWidth="1"/>
    <col min="8192" max="8192" width="13.85546875" style="9" customWidth="1"/>
    <col min="8193" max="8193" width="13.42578125" style="9" customWidth="1"/>
    <col min="8194" max="8194" width="12.7109375" style="9" customWidth="1"/>
    <col min="8195" max="8195" width="15.7109375" style="9" bestFit="1" customWidth="1"/>
    <col min="8196" max="8196" width="14.140625" style="9" customWidth="1"/>
    <col min="8197" max="8197" width="15.85546875" style="9" bestFit="1" customWidth="1"/>
    <col min="8198" max="8198" width="13.85546875" style="9" bestFit="1" customWidth="1"/>
    <col min="8199" max="8199" width="12.85546875" style="9" customWidth="1"/>
    <col min="8200" max="8200" width="16" style="9" customWidth="1"/>
    <col min="8201" max="8201" width="11.42578125" style="9" bestFit="1" customWidth="1"/>
    <col min="8202" max="8202" width="14.85546875" style="9" bestFit="1" customWidth="1"/>
    <col min="8203" max="8203" width="13.85546875" style="9" bestFit="1" customWidth="1"/>
    <col min="8204" max="8204" width="13.85546875" style="9" customWidth="1"/>
    <col min="8205" max="8205" width="13.85546875" style="9" bestFit="1" customWidth="1"/>
    <col min="8206" max="8206" width="16" style="9" customWidth="1"/>
    <col min="8207" max="8207" width="13" style="9" customWidth="1"/>
    <col min="8208" max="8208" width="13.42578125" style="9" bestFit="1" customWidth="1"/>
    <col min="8209" max="8209" width="10.7109375" style="9" bestFit="1" customWidth="1"/>
    <col min="8210" max="8210" width="12" style="9" bestFit="1" customWidth="1"/>
    <col min="8211" max="8211" width="14.7109375" style="9" bestFit="1" customWidth="1"/>
    <col min="8212" max="8212" width="15.28515625" style="9" customWidth="1"/>
    <col min="8213" max="8213" width="12.28515625" style="9" customWidth="1"/>
    <col min="8214" max="8214" width="8" style="9" bestFit="1" customWidth="1"/>
    <col min="8215" max="8216" width="13" style="9" bestFit="1" customWidth="1"/>
    <col min="8217" max="8217" width="8.85546875" style="9" bestFit="1" customWidth="1"/>
    <col min="8218" max="8218" width="16" style="9" customWidth="1"/>
    <col min="8219" max="8219" width="11.28515625" style="9" customWidth="1"/>
    <col min="8220" max="8220" width="13" style="9" bestFit="1" customWidth="1"/>
    <col min="8221" max="8221" width="14.42578125" style="9" customWidth="1"/>
    <col min="8222" max="8222" width="13" style="9" bestFit="1" customWidth="1"/>
    <col min="8223" max="8223" width="16" style="9" customWidth="1"/>
    <col min="8224" max="8224" width="11" style="9" bestFit="1" customWidth="1"/>
    <col min="8225" max="8225" width="12.140625" style="9" bestFit="1" customWidth="1"/>
    <col min="8226" max="8226" width="13.7109375" style="9" bestFit="1" customWidth="1"/>
    <col min="8227" max="8416" width="10.7109375" style="9"/>
    <col min="8417" max="8417" width="3.140625" style="9" bestFit="1" customWidth="1"/>
    <col min="8418" max="8418" width="17" style="9" bestFit="1" customWidth="1"/>
    <col min="8419" max="8419" width="17.7109375" style="9" customWidth="1"/>
    <col min="8420" max="8420" width="9.85546875" style="9" customWidth="1"/>
    <col min="8421" max="8421" width="10.85546875" style="9" customWidth="1"/>
    <col min="8422" max="8422" width="32.42578125" style="9" bestFit="1" customWidth="1"/>
    <col min="8423" max="8432" width="16" style="9" customWidth="1"/>
    <col min="8433" max="8433" width="14.140625" style="9" bestFit="1" customWidth="1"/>
    <col min="8434" max="8434" width="13.42578125" style="9" bestFit="1" customWidth="1"/>
    <col min="8435" max="8435" width="15.42578125" style="9" bestFit="1" customWidth="1"/>
    <col min="8436" max="8436" width="13.42578125" style="9" bestFit="1" customWidth="1"/>
    <col min="8437" max="8437" width="14.7109375" style="9" customWidth="1"/>
    <col min="8438" max="8447" width="16" style="9" customWidth="1"/>
    <col min="8448" max="8448" width="13.85546875" style="9" customWidth="1"/>
    <col min="8449" max="8449" width="13.42578125" style="9" customWidth="1"/>
    <col min="8450" max="8450" width="12.7109375" style="9" customWidth="1"/>
    <col min="8451" max="8451" width="15.7109375" style="9" bestFit="1" customWidth="1"/>
    <col min="8452" max="8452" width="14.140625" style="9" customWidth="1"/>
    <col min="8453" max="8453" width="15.85546875" style="9" bestFit="1" customWidth="1"/>
    <col min="8454" max="8454" width="13.85546875" style="9" bestFit="1" customWidth="1"/>
    <col min="8455" max="8455" width="12.85546875" style="9" customWidth="1"/>
    <col min="8456" max="8456" width="16" style="9" customWidth="1"/>
    <col min="8457" max="8457" width="11.42578125" style="9" bestFit="1" customWidth="1"/>
    <col min="8458" max="8458" width="14.85546875" style="9" bestFit="1" customWidth="1"/>
    <col min="8459" max="8459" width="13.85546875" style="9" bestFit="1" customWidth="1"/>
    <col min="8460" max="8460" width="13.85546875" style="9" customWidth="1"/>
    <col min="8461" max="8461" width="13.85546875" style="9" bestFit="1" customWidth="1"/>
    <col min="8462" max="8462" width="16" style="9" customWidth="1"/>
    <col min="8463" max="8463" width="13" style="9" customWidth="1"/>
    <col min="8464" max="8464" width="13.42578125" style="9" bestFit="1" customWidth="1"/>
    <col min="8465" max="8465" width="10.7109375" style="9" bestFit="1" customWidth="1"/>
    <col min="8466" max="8466" width="12" style="9" bestFit="1" customWidth="1"/>
    <col min="8467" max="8467" width="14.7109375" style="9" bestFit="1" customWidth="1"/>
    <col min="8468" max="8468" width="15.28515625" style="9" customWidth="1"/>
    <col min="8469" max="8469" width="12.28515625" style="9" customWidth="1"/>
    <col min="8470" max="8470" width="8" style="9" bestFit="1" customWidth="1"/>
    <col min="8471" max="8472" width="13" style="9" bestFit="1" customWidth="1"/>
    <col min="8473" max="8473" width="8.85546875" style="9" bestFit="1" customWidth="1"/>
    <col min="8474" max="8474" width="16" style="9" customWidth="1"/>
    <col min="8475" max="8475" width="11.28515625" style="9" customWidth="1"/>
    <col min="8476" max="8476" width="13" style="9" bestFit="1" customWidth="1"/>
    <col min="8477" max="8477" width="14.42578125" style="9" customWidth="1"/>
    <col min="8478" max="8478" width="13" style="9" bestFit="1" customWidth="1"/>
    <col min="8479" max="8479" width="16" style="9" customWidth="1"/>
    <col min="8480" max="8480" width="11" style="9" bestFit="1" customWidth="1"/>
    <col min="8481" max="8481" width="12.140625" style="9" bestFit="1" customWidth="1"/>
    <col min="8482" max="8482" width="13.7109375" style="9" bestFit="1" customWidth="1"/>
    <col min="8483" max="8672" width="10.7109375" style="9"/>
    <col min="8673" max="8673" width="3.140625" style="9" bestFit="1" customWidth="1"/>
    <col min="8674" max="8674" width="17" style="9" bestFit="1" customWidth="1"/>
    <col min="8675" max="8675" width="17.7109375" style="9" customWidth="1"/>
    <col min="8676" max="8676" width="9.85546875" style="9" customWidth="1"/>
    <col min="8677" max="8677" width="10.85546875" style="9" customWidth="1"/>
    <col min="8678" max="8678" width="32.42578125" style="9" bestFit="1" customWidth="1"/>
    <col min="8679" max="8688" width="16" style="9" customWidth="1"/>
    <col min="8689" max="8689" width="14.140625" style="9" bestFit="1" customWidth="1"/>
    <col min="8690" max="8690" width="13.42578125" style="9" bestFit="1" customWidth="1"/>
    <col min="8691" max="8691" width="15.42578125" style="9" bestFit="1" customWidth="1"/>
    <col min="8692" max="8692" width="13.42578125" style="9" bestFit="1" customWidth="1"/>
    <col min="8693" max="8693" width="14.7109375" style="9" customWidth="1"/>
    <col min="8694" max="8703" width="16" style="9" customWidth="1"/>
    <col min="8704" max="8704" width="13.85546875" style="9" customWidth="1"/>
    <col min="8705" max="8705" width="13.42578125" style="9" customWidth="1"/>
    <col min="8706" max="8706" width="12.7109375" style="9" customWidth="1"/>
    <col min="8707" max="8707" width="15.7109375" style="9" bestFit="1" customWidth="1"/>
    <col min="8708" max="8708" width="14.140625" style="9" customWidth="1"/>
    <col min="8709" max="8709" width="15.85546875" style="9" bestFit="1" customWidth="1"/>
    <col min="8710" max="8710" width="13.85546875" style="9" bestFit="1" customWidth="1"/>
    <col min="8711" max="8711" width="12.85546875" style="9" customWidth="1"/>
    <col min="8712" max="8712" width="16" style="9" customWidth="1"/>
    <col min="8713" max="8713" width="11.42578125" style="9" bestFit="1" customWidth="1"/>
    <col min="8714" max="8714" width="14.85546875" style="9" bestFit="1" customWidth="1"/>
    <col min="8715" max="8715" width="13.85546875" style="9" bestFit="1" customWidth="1"/>
    <col min="8716" max="8716" width="13.85546875" style="9" customWidth="1"/>
    <col min="8717" max="8717" width="13.85546875" style="9" bestFit="1" customWidth="1"/>
    <col min="8718" max="8718" width="16" style="9" customWidth="1"/>
    <col min="8719" max="8719" width="13" style="9" customWidth="1"/>
    <col min="8720" max="8720" width="13.42578125" style="9" bestFit="1" customWidth="1"/>
    <col min="8721" max="8721" width="10.7109375" style="9" bestFit="1" customWidth="1"/>
    <col min="8722" max="8722" width="12" style="9" bestFit="1" customWidth="1"/>
    <col min="8723" max="8723" width="14.7109375" style="9" bestFit="1" customWidth="1"/>
    <col min="8724" max="8724" width="15.28515625" style="9" customWidth="1"/>
    <col min="8725" max="8725" width="12.28515625" style="9" customWidth="1"/>
    <col min="8726" max="8726" width="8" style="9" bestFit="1" customWidth="1"/>
    <col min="8727" max="8728" width="13" style="9" bestFit="1" customWidth="1"/>
    <col min="8729" max="8729" width="8.85546875" style="9" bestFit="1" customWidth="1"/>
    <col min="8730" max="8730" width="16" style="9" customWidth="1"/>
    <col min="8731" max="8731" width="11.28515625" style="9" customWidth="1"/>
    <col min="8732" max="8732" width="13" style="9" bestFit="1" customWidth="1"/>
    <col min="8733" max="8733" width="14.42578125" style="9" customWidth="1"/>
    <col min="8734" max="8734" width="13" style="9" bestFit="1" customWidth="1"/>
    <col min="8735" max="8735" width="16" style="9" customWidth="1"/>
    <col min="8736" max="8736" width="11" style="9" bestFit="1" customWidth="1"/>
    <col min="8737" max="8737" width="12.140625" style="9" bestFit="1" customWidth="1"/>
    <col min="8738" max="8738" width="13.7109375" style="9" bestFit="1" customWidth="1"/>
    <col min="8739" max="8928" width="10.7109375" style="9"/>
    <col min="8929" max="8929" width="3.140625" style="9" bestFit="1" customWidth="1"/>
    <col min="8930" max="8930" width="17" style="9" bestFit="1" customWidth="1"/>
    <col min="8931" max="8931" width="17.7109375" style="9" customWidth="1"/>
    <col min="8932" max="8932" width="9.85546875" style="9" customWidth="1"/>
    <col min="8933" max="8933" width="10.85546875" style="9" customWidth="1"/>
    <col min="8934" max="8934" width="32.42578125" style="9" bestFit="1" customWidth="1"/>
    <col min="8935" max="8944" width="16" style="9" customWidth="1"/>
    <col min="8945" max="8945" width="14.140625" style="9" bestFit="1" customWidth="1"/>
    <col min="8946" max="8946" width="13.42578125" style="9" bestFit="1" customWidth="1"/>
    <col min="8947" max="8947" width="15.42578125" style="9" bestFit="1" customWidth="1"/>
    <col min="8948" max="8948" width="13.42578125" style="9" bestFit="1" customWidth="1"/>
    <col min="8949" max="8949" width="14.7109375" style="9" customWidth="1"/>
    <col min="8950" max="8959" width="16" style="9" customWidth="1"/>
    <col min="8960" max="8960" width="13.85546875" style="9" customWidth="1"/>
    <col min="8961" max="8961" width="13.42578125" style="9" customWidth="1"/>
    <col min="8962" max="8962" width="12.7109375" style="9" customWidth="1"/>
    <col min="8963" max="8963" width="15.7109375" style="9" bestFit="1" customWidth="1"/>
    <col min="8964" max="8964" width="14.140625" style="9" customWidth="1"/>
    <col min="8965" max="8965" width="15.85546875" style="9" bestFit="1" customWidth="1"/>
    <col min="8966" max="8966" width="13.85546875" style="9" bestFit="1" customWidth="1"/>
    <col min="8967" max="8967" width="12.85546875" style="9" customWidth="1"/>
    <col min="8968" max="8968" width="16" style="9" customWidth="1"/>
    <col min="8969" max="8969" width="11.42578125" style="9" bestFit="1" customWidth="1"/>
    <col min="8970" max="8970" width="14.85546875" style="9" bestFit="1" customWidth="1"/>
    <col min="8971" max="8971" width="13.85546875" style="9" bestFit="1" customWidth="1"/>
    <col min="8972" max="8972" width="13.85546875" style="9" customWidth="1"/>
    <col min="8973" max="8973" width="13.85546875" style="9" bestFit="1" customWidth="1"/>
    <col min="8974" max="8974" width="16" style="9" customWidth="1"/>
    <col min="8975" max="8975" width="13" style="9" customWidth="1"/>
    <col min="8976" max="8976" width="13.42578125" style="9" bestFit="1" customWidth="1"/>
    <col min="8977" max="8977" width="10.7109375" style="9" bestFit="1" customWidth="1"/>
    <col min="8978" max="8978" width="12" style="9" bestFit="1" customWidth="1"/>
    <col min="8979" max="8979" width="14.7109375" style="9" bestFit="1" customWidth="1"/>
    <col min="8980" max="8980" width="15.28515625" style="9" customWidth="1"/>
    <col min="8981" max="8981" width="12.28515625" style="9" customWidth="1"/>
    <col min="8982" max="8982" width="8" style="9" bestFit="1" customWidth="1"/>
    <col min="8983" max="8984" width="13" style="9" bestFit="1" customWidth="1"/>
    <col min="8985" max="8985" width="8.85546875" style="9" bestFit="1" customWidth="1"/>
    <col min="8986" max="8986" width="16" style="9" customWidth="1"/>
    <col min="8987" max="8987" width="11.28515625" style="9" customWidth="1"/>
    <col min="8988" max="8988" width="13" style="9" bestFit="1" customWidth="1"/>
    <col min="8989" max="8989" width="14.42578125" style="9" customWidth="1"/>
    <col min="8990" max="8990" width="13" style="9" bestFit="1" customWidth="1"/>
    <col min="8991" max="8991" width="16" style="9" customWidth="1"/>
    <col min="8992" max="8992" width="11" style="9" bestFit="1" customWidth="1"/>
    <col min="8993" max="8993" width="12.140625" style="9" bestFit="1" customWidth="1"/>
    <col min="8994" max="8994" width="13.7109375" style="9" bestFit="1" customWidth="1"/>
    <col min="8995" max="9184" width="10.7109375" style="9"/>
    <col min="9185" max="9185" width="3.140625" style="9" bestFit="1" customWidth="1"/>
    <col min="9186" max="9186" width="17" style="9" bestFit="1" customWidth="1"/>
    <col min="9187" max="9187" width="17.7109375" style="9" customWidth="1"/>
    <col min="9188" max="9188" width="9.85546875" style="9" customWidth="1"/>
    <col min="9189" max="9189" width="10.85546875" style="9" customWidth="1"/>
    <col min="9190" max="9190" width="32.42578125" style="9" bestFit="1" customWidth="1"/>
    <col min="9191" max="9200" width="16" style="9" customWidth="1"/>
    <col min="9201" max="9201" width="14.140625" style="9" bestFit="1" customWidth="1"/>
    <col min="9202" max="9202" width="13.42578125" style="9" bestFit="1" customWidth="1"/>
    <col min="9203" max="9203" width="15.42578125" style="9" bestFit="1" customWidth="1"/>
    <col min="9204" max="9204" width="13.42578125" style="9" bestFit="1" customWidth="1"/>
    <col min="9205" max="9205" width="14.7109375" style="9" customWidth="1"/>
    <col min="9206" max="9215" width="16" style="9" customWidth="1"/>
    <col min="9216" max="9216" width="13.85546875" style="9" customWidth="1"/>
    <col min="9217" max="9217" width="13.42578125" style="9" customWidth="1"/>
    <col min="9218" max="9218" width="12.7109375" style="9" customWidth="1"/>
    <col min="9219" max="9219" width="15.7109375" style="9" bestFit="1" customWidth="1"/>
    <col min="9220" max="9220" width="14.140625" style="9" customWidth="1"/>
    <col min="9221" max="9221" width="15.85546875" style="9" bestFit="1" customWidth="1"/>
    <col min="9222" max="9222" width="13.85546875" style="9" bestFit="1" customWidth="1"/>
    <col min="9223" max="9223" width="12.85546875" style="9" customWidth="1"/>
    <col min="9224" max="9224" width="16" style="9" customWidth="1"/>
    <col min="9225" max="9225" width="11.42578125" style="9" bestFit="1" customWidth="1"/>
    <col min="9226" max="9226" width="14.85546875" style="9" bestFit="1" customWidth="1"/>
    <col min="9227" max="9227" width="13.85546875" style="9" bestFit="1" customWidth="1"/>
    <col min="9228" max="9228" width="13.85546875" style="9" customWidth="1"/>
    <col min="9229" max="9229" width="13.85546875" style="9" bestFit="1" customWidth="1"/>
    <col min="9230" max="9230" width="16" style="9" customWidth="1"/>
    <col min="9231" max="9231" width="13" style="9" customWidth="1"/>
    <col min="9232" max="9232" width="13.42578125" style="9" bestFit="1" customWidth="1"/>
    <col min="9233" max="9233" width="10.7109375" style="9" bestFit="1" customWidth="1"/>
    <col min="9234" max="9234" width="12" style="9" bestFit="1" customWidth="1"/>
    <col min="9235" max="9235" width="14.7109375" style="9" bestFit="1" customWidth="1"/>
    <col min="9236" max="9236" width="15.28515625" style="9" customWidth="1"/>
    <col min="9237" max="9237" width="12.28515625" style="9" customWidth="1"/>
    <col min="9238" max="9238" width="8" style="9" bestFit="1" customWidth="1"/>
    <col min="9239" max="9240" width="13" style="9" bestFit="1" customWidth="1"/>
    <col min="9241" max="9241" width="8.85546875" style="9" bestFit="1" customWidth="1"/>
    <col min="9242" max="9242" width="16" style="9" customWidth="1"/>
    <col min="9243" max="9243" width="11.28515625" style="9" customWidth="1"/>
    <col min="9244" max="9244" width="13" style="9" bestFit="1" customWidth="1"/>
    <col min="9245" max="9245" width="14.42578125" style="9" customWidth="1"/>
    <col min="9246" max="9246" width="13" style="9" bestFit="1" customWidth="1"/>
    <col min="9247" max="9247" width="16" style="9" customWidth="1"/>
    <col min="9248" max="9248" width="11" style="9" bestFit="1" customWidth="1"/>
    <col min="9249" max="9249" width="12.140625" style="9" bestFit="1" customWidth="1"/>
    <col min="9250" max="9250" width="13.7109375" style="9" bestFit="1" customWidth="1"/>
    <col min="9251" max="9440" width="10.7109375" style="9"/>
    <col min="9441" max="9441" width="3.140625" style="9" bestFit="1" customWidth="1"/>
    <col min="9442" max="9442" width="17" style="9" bestFit="1" customWidth="1"/>
    <col min="9443" max="9443" width="17.7109375" style="9" customWidth="1"/>
    <col min="9444" max="9444" width="9.85546875" style="9" customWidth="1"/>
    <col min="9445" max="9445" width="10.85546875" style="9" customWidth="1"/>
    <col min="9446" max="9446" width="32.42578125" style="9" bestFit="1" customWidth="1"/>
    <col min="9447" max="9456" width="16" style="9" customWidth="1"/>
    <col min="9457" max="9457" width="14.140625" style="9" bestFit="1" customWidth="1"/>
    <col min="9458" max="9458" width="13.42578125" style="9" bestFit="1" customWidth="1"/>
    <col min="9459" max="9459" width="15.42578125" style="9" bestFit="1" customWidth="1"/>
    <col min="9460" max="9460" width="13.42578125" style="9" bestFit="1" customWidth="1"/>
    <col min="9461" max="9461" width="14.7109375" style="9" customWidth="1"/>
    <col min="9462" max="9471" width="16" style="9" customWidth="1"/>
    <col min="9472" max="9472" width="13.85546875" style="9" customWidth="1"/>
    <col min="9473" max="9473" width="13.42578125" style="9" customWidth="1"/>
    <col min="9474" max="9474" width="12.7109375" style="9" customWidth="1"/>
    <col min="9475" max="9475" width="15.7109375" style="9" bestFit="1" customWidth="1"/>
    <col min="9476" max="9476" width="14.140625" style="9" customWidth="1"/>
    <col min="9477" max="9477" width="15.85546875" style="9" bestFit="1" customWidth="1"/>
    <col min="9478" max="9478" width="13.85546875" style="9" bestFit="1" customWidth="1"/>
    <col min="9479" max="9479" width="12.85546875" style="9" customWidth="1"/>
    <col min="9480" max="9480" width="16" style="9" customWidth="1"/>
    <col min="9481" max="9481" width="11.42578125" style="9" bestFit="1" customWidth="1"/>
    <col min="9482" max="9482" width="14.85546875" style="9" bestFit="1" customWidth="1"/>
    <col min="9483" max="9483" width="13.85546875" style="9" bestFit="1" customWidth="1"/>
    <col min="9484" max="9484" width="13.85546875" style="9" customWidth="1"/>
    <col min="9485" max="9485" width="13.85546875" style="9" bestFit="1" customWidth="1"/>
    <col min="9486" max="9486" width="16" style="9" customWidth="1"/>
    <col min="9487" max="9487" width="13" style="9" customWidth="1"/>
    <col min="9488" max="9488" width="13.42578125" style="9" bestFit="1" customWidth="1"/>
    <col min="9489" max="9489" width="10.7109375" style="9" bestFit="1" customWidth="1"/>
    <col min="9490" max="9490" width="12" style="9" bestFit="1" customWidth="1"/>
    <col min="9491" max="9491" width="14.7109375" style="9" bestFit="1" customWidth="1"/>
    <col min="9492" max="9492" width="15.28515625" style="9" customWidth="1"/>
    <col min="9493" max="9493" width="12.28515625" style="9" customWidth="1"/>
    <col min="9494" max="9494" width="8" style="9" bestFit="1" customWidth="1"/>
    <col min="9495" max="9496" width="13" style="9" bestFit="1" customWidth="1"/>
    <col min="9497" max="9497" width="8.85546875" style="9" bestFit="1" customWidth="1"/>
    <col min="9498" max="9498" width="16" style="9" customWidth="1"/>
    <col min="9499" max="9499" width="11.28515625" style="9" customWidth="1"/>
    <col min="9500" max="9500" width="13" style="9" bestFit="1" customWidth="1"/>
    <col min="9501" max="9501" width="14.42578125" style="9" customWidth="1"/>
    <col min="9502" max="9502" width="13" style="9" bestFit="1" customWidth="1"/>
    <col min="9503" max="9503" width="16" style="9" customWidth="1"/>
    <col min="9504" max="9504" width="11" style="9" bestFit="1" customWidth="1"/>
    <col min="9505" max="9505" width="12.140625" style="9" bestFit="1" customWidth="1"/>
    <col min="9506" max="9506" width="13.7109375" style="9" bestFit="1" customWidth="1"/>
    <col min="9507" max="9696" width="10.7109375" style="9"/>
    <col min="9697" max="9697" width="3.140625" style="9" bestFit="1" customWidth="1"/>
    <col min="9698" max="9698" width="17" style="9" bestFit="1" customWidth="1"/>
    <col min="9699" max="9699" width="17.7109375" style="9" customWidth="1"/>
    <col min="9700" max="9700" width="9.85546875" style="9" customWidth="1"/>
    <col min="9701" max="9701" width="10.85546875" style="9" customWidth="1"/>
    <col min="9702" max="9702" width="32.42578125" style="9" bestFit="1" customWidth="1"/>
    <col min="9703" max="9712" width="16" style="9" customWidth="1"/>
    <col min="9713" max="9713" width="14.140625" style="9" bestFit="1" customWidth="1"/>
    <col min="9714" max="9714" width="13.42578125" style="9" bestFit="1" customWidth="1"/>
    <col min="9715" max="9715" width="15.42578125" style="9" bestFit="1" customWidth="1"/>
    <col min="9716" max="9716" width="13.42578125" style="9" bestFit="1" customWidth="1"/>
    <col min="9717" max="9717" width="14.7109375" style="9" customWidth="1"/>
    <col min="9718" max="9727" width="16" style="9" customWidth="1"/>
    <col min="9728" max="9728" width="13.85546875" style="9" customWidth="1"/>
    <col min="9729" max="9729" width="13.42578125" style="9" customWidth="1"/>
    <col min="9730" max="9730" width="12.7109375" style="9" customWidth="1"/>
    <col min="9731" max="9731" width="15.7109375" style="9" bestFit="1" customWidth="1"/>
    <col min="9732" max="9732" width="14.140625" style="9" customWidth="1"/>
    <col min="9733" max="9733" width="15.85546875" style="9" bestFit="1" customWidth="1"/>
    <col min="9734" max="9734" width="13.85546875" style="9" bestFit="1" customWidth="1"/>
    <col min="9735" max="9735" width="12.85546875" style="9" customWidth="1"/>
    <col min="9736" max="9736" width="16" style="9" customWidth="1"/>
    <col min="9737" max="9737" width="11.42578125" style="9" bestFit="1" customWidth="1"/>
    <col min="9738" max="9738" width="14.85546875" style="9" bestFit="1" customWidth="1"/>
    <col min="9739" max="9739" width="13.85546875" style="9" bestFit="1" customWidth="1"/>
    <col min="9740" max="9740" width="13.85546875" style="9" customWidth="1"/>
    <col min="9741" max="9741" width="13.85546875" style="9" bestFit="1" customWidth="1"/>
    <col min="9742" max="9742" width="16" style="9" customWidth="1"/>
    <col min="9743" max="9743" width="13" style="9" customWidth="1"/>
    <col min="9744" max="9744" width="13.42578125" style="9" bestFit="1" customWidth="1"/>
    <col min="9745" max="9745" width="10.7109375" style="9" bestFit="1" customWidth="1"/>
    <col min="9746" max="9746" width="12" style="9" bestFit="1" customWidth="1"/>
    <col min="9747" max="9747" width="14.7109375" style="9" bestFit="1" customWidth="1"/>
    <col min="9748" max="9748" width="15.28515625" style="9" customWidth="1"/>
    <col min="9749" max="9749" width="12.28515625" style="9" customWidth="1"/>
    <col min="9750" max="9750" width="8" style="9" bestFit="1" customWidth="1"/>
    <col min="9751" max="9752" width="13" style="9" bestFit="1" customWidth="1"/>
    <col min="9753" max="9753" width="8.85546875" style="9" bestFit="1" customWidth="1"/>
    <col min="9754" max="9754" width="16" style="9" customWidth="1"/>
    <col min="9755" max="9755" width="11.28515625" style="9" customWidth="1"/>
    <col min="9756" max="9756" width="13" style="9" bestFit="1" customWidth="1"/>
    <col min="9757" max="9757" width="14.42578125" style="9" customWidth="1"/>
    <col min="9758" max="9758" width="13" style="9" bestFit="1" customWidth="1"/>
    <col min="9759" max="9759" width="16" style="9" customWidth="1"/>
    <col min="9760" max="9760" width="11" style="9" bestFit="1" customWidth="1"/>
    <col min="9761" max="9761" width="12.140625" style="9" bestFit="1" customWidth="1"/>
    <col min="9762" max="9762" width="13.7109375" style="9" bestFit="1" customWidth="1"/>
    <col min="9763" max="9952" width="10.7109375" style="9"/>
    <col min="9953" max="9953" width="3.140625" style="9" bestFit="1" customWidth="1"/>
    <col min="9954" max="9954" width="17" style="9" bestFit="1" customWidth="1"/>
    <col min="9955" max="9955" width="17.7109375" style="9" customWidth="1"/>
    <col min="9956" max="9956" width="9.85546875" style="9" customWidth="1"/>
    <col min="9957" max="9957" width="10.85546875" style="9" customWidth="1"/>
    <col min="9958" max="9958" width="32.42578125" style="9" bestFit="1" customWidth="1"/>
    <col min="9959" max="9968" width="16" style="9" customWidth="1"/>
    <col min="9969" max="9969" width="14.140625" style="9" bestFit="1" customWidth="1"/>
    <col min="9970" max="9970" width="13.42578125" style="9" bestFit="1" customWidth="1"/>
    <col min="9971" max="9971" width="15.42578125" style="9" bestFit="1" customWidth="1"/>
    <col min="9972" max="9972" width="13.42578125" style="9" bestFit="1" customWidth="1"/>
    <col min="9973" max="9973" width="14.7109375" style="9" customWidth="1"/>
    <col min="9974" max="9983" width="16" style="9" customWidth="1"/>
    <col min="9984" max="9984" width="13.85546875" style="9" customWidth="1"/>
    <col min="9985" max="9985" width="13.42578125" style="9" customWidth="1"/>
    <col min="9986" max="9986" width="12.7109375" style="9" customWidth="1"/>
    <col min="9987" max="9987" width="15.7109375" style="9" bestFit="1" customWidth="1"/>
    <col min="9988" max="9988" width="14.140625" style="9" customWidth="1"/>
    <col min="9989" max="9989" width="15.85546875" style="9" bestFit="1" customWidth="1"/>
    <col min="9990" max="9990" width="13.85546875" style="9" bestFit="1" customWidth="1"/>
    <col min="9991" max="9991" width="12.85546875" style="9" customWidth="1"/>
    <col min="9992" max="9992" width="16" style="9" customWidth="1"/>
    <col min="9993" max="9993" width="11.42578125" style="9" bestFit="1" customWidth="1"/>
    <col min="9994" max="9994" width="14.85546875" style="9" bestFit="1" customWidth="1"/>
    <col min="9995" max="9995" width="13.85546875" style="9" bestFit="1" customWidth="1"/>
    <col min="9996" max="9996" width="13.85546875" style="9" customWidth="1"/>
    <col min="9997" max="9997" width="13.85546875" style="9" bestFit="1" customWidth="1"/>
    <col min="9998" max="9998" width="16" style="9" customWidth="1"/>
    <col min="9999" max="9999" width="13" style="9" customWidth="1"/>
    <col min="10000" max="10000" width="13.42578125" style="9" bestFit="1" customWidth="1"/>
    <col min="10001" max="10001" width="10.7109375" style="9" bestFit="1" customWidth="1"/>
    <col min="10002" max="10002" width="12" style="9" bestFit="1" customWidth="1"/>
    <col min="10003" max="10003" width="14.7109375" style="9" bestFit="1" customWidth="1"/>
    <col min="10004" max="10004" width="15.28515625" style="9" customWidth="1"/>
    <col min="10005" max="10005" width="12.28515625" style="9" customWidth="1"/>
    <col min="10006" max="10006" width="8" style="9" bestFit="1" customWidth="1"/>
    <col min="10007" max="10008" width="13" style="9" bestFit="1" customWidth="1"/>
    <col min="10009" max="10009" width="8.85546875" style="9" bestFit="1" customWidth="1"/>
    <col min="10010" max="10010" width="16" style="9" customWidth="1"/>
    <col min="10011" max="10011" width="11.28515625" style="9" customWidth="1"/>
    <col min="10012" max="10012" width="13" style="9" bestFit="1" customWidth="1"/>
    <col min="10013" max="10013" width="14.42578125" style="9" customWidth="1"/>
    <col min="10014" max="10014" width="13" style="9" bestFit="1" customWidth="1"/>
    <col min="10015" max="10015" width="16" style="9" customWidth="1"/>
    <col min="10016" max="10016" width="11" style="9" bestFit="1" customWidth="1"/>
    <col min="10017" max="10017" width="12.140625" style="9" bestFit="1" customWidth="1"/>
    <col min="10018" max="10018" width="13.7109375" style="9" bestFit="1" customWidth="1"/>
    <col min="10019" max="10208" width="10.7109375" style="9"/>
    <col min="10209" max="10209" width="3.140625" style="9" bestFit="1" customWidth="1"/>
    <col min="10210" max="10210" width="17" style="9" bestFit="1" customWidth="1"/>
    <col min="10211" max="10211" width="17.7109375" style="9" customWidth="1"/>
    <col min="10212" max="10212" width="9.85546875" style="9" customWidth="1"/>
    <col min="10213" max="10213" width="10.85546875" style="9" customWidth="1"/>
    <col min="10214" max="10214" width="32.42578125" style="9" bestFit="1" customWidth="1"/>
    <col min="10215" max="10224" width="16" style="9" customWidth="1"/>
    <col min="10225" max="10225" width="14.140625" style="9" bestFit="1" customWidth="1"/>
    <col min="10226" max="10226" width="13.42578125" style="9" bestFit="1" customWidth="1"/>
    <col min="10227" max="10227" width="15.42578125" style="9" bestFit="1" customWidth="1"/>
    <col min="10228" max="10228" width="13.42578125" style="9" bestFit="1" customWidth="1"/>
    <col min="10229" max="10229" width="14.7109375" style="9" customWidth="1"/>
    <col min="10230" max="10239" width="16" style="9" customWidth="1"/>
    <col min="10240" max="10240" width="13.85546875" style="9" customWidth="1"/>
    <col min="10241" max="10241" width="13.42578125" style="9" customWidth="1"/>
    <col min="10242" max="10242" width="12.7109375" style="9" customWidth="1"/>
    <col min="10243" max="10243" width="15.7109375" style="9" bestFit="1" customWidth="1"/>
    <col min="10244" max="10244" width="14.140625" style="9" customWidth="1"/>
    <col min="10245" max="10245" width="15.85546875" style="9" bestFit="1" customWidth="1"/>
    <col min="10246" max="10246" width="13.85546875" style="9" bestFit="1" customWidth="1"/>
    <col min="10247" max="10247" width="12.85546875" style="9" customWidth="1"/>
    <col min="10248" max="10248" width="16" style="9" customWidth="1"/>
    <col min="10249" max="10249" width="11.42578125" style="9" bestFit="1" customWidth="1"/>
    <col min="10250" max="10250" width="14.85546875" style="9" bestFit="1" customWidth="1"/>
    <col min="10251" max="10251" width="13.85546875" style="9" bestFit="1" customWidth="1"/>
    <col min="10252" max="10252" width="13.85546875" style="9" customWidth="1"/>
    <col min="10253" max="10253" width="13.85546875" style="9" bestFit="1" customWidth="1"/>
    <col min="10254" max="10254" width="16" style="9" customWidth="1"/>
    <col min="10255" max="10255" width="13" style="9" customWidth="1"/>
    <col min="10256" max="10256" width="13.42578125" style="9" bestFit="1" customWidth="1"/>
    <col min="10257" max="10257" width="10.7109375" style="9" bestFit="1" customWidth="1"/>
    <col min="10258" max="10258" width="12" style="9" bestFit="1" customWidth="1"/>
    <col min="10259" max="10259" width="14.7109375" style="9" bestFit="1" customWidth="1"/>
    <col min="10260" max="10260" width="15.28515625" style="9" customWidth="1"/>
    <col min="10261" max="10261" width="12.28515625" style="9" customWidth="1"/>
    <col min="10262" max="10262" width="8" style="9" bestFit="1" customWidth="1"/>
    <col min="10263" max="10264" width="13" style="9" bestFit="1" customWidth="1"/>
    <col min="10265" max="10265" width="8.85546875" style="9" bestFit="1" customWidth="1"/>
    <col min="10266" max="10266" width="16" style="9" customWidth="1"/>
    <col min="10267" max="10267" width="11.28515625" style="9" customWidth="1"/>
    <col min="10268" max="10268" width="13" style="9" bestFit="1" customWidth="1"/>
    <col min="10269" max="10269" width="14.42578125" style="9" customWidth="1"/>
    <col min="10270" max="10270" width="13" style="9" bestFit="1" customWidth="1"/>
    <col min="10271" max="10271" width="16" style="9" customWidth="1"/>
    <col min="10272" max="10272" width="11" style="9" bestFit="1" customWidth="1"/>
    <col min="10273" max="10273" width="12.140625" style="9" bestFit="1" customWidth="1"/>
    <col min="10274" max="10274" width="13.7109375" style="9" bestFit="1" customWidth="1"/>
    <col min="10275" max="10464" width="10.7109375" style="9"/>
    <col min="10465" max="10465" width="3.140625" style="9" bestFit="1" customWidth="1"/>
    <col min="10466" max="10466" width="17" style="9" bestFit="1" customWidth="1"/>
    <col min="10467" max="10467" width="17.7109375" style="9" customWidth="1"/>
    <col min="10468" max="10468" width="9.85546875" style="9" customWidth="1"/>
    <col min="10469" max="10469" width="10.85546875" style="9" customWidth="1"/>
    <col min="10470" max="10470" width="32.42578125" style="9" bestFit="1" customWidth="1"/>
    <col min="10471" max="10480" width="16" style="9" customWidth="1"/>
    <col min="10481" max="10481" width="14.140625" style="9" bestFit="1" customWidth="1"/>
    <col min="10482" max="10482" width="13.42578125" style="9" bestFit="1" customWidth="1"/>
    <col min="10483" max="10483" width="15.42578125" style="9" bestFit="1" customWidth="1"/>
    <col min="10484" max="10484" width="13.42578125" style="9" bestFit="1" customWidth="1"/>
    <col min="10485" max="10485" width="14.7109375" style="9" customWidth="1"/>
    <col min="10486" max="10495" width="16" style="9" customWidth="1"/>
    <col min="10496" max="10496" width="13.85546875" style="9" customWidth="1"/>
    <col min="10497" max="10497" width="13.42578125" style="9" customWidth="1"/>
    <col min="10498" max="10498" width="12.7109375" style="9" customWidth="1"/>
    <col min="10499" max="10499" width="15.7109375" style="9" bestFit="1" customWidth="1"/>
    <col min="10500" max="10500" width="14.140625" style="9" customWidth="1"/>
    <col min="10501" max="10501" width="15.85546875" style="9" bestFit="1" customWidth="1"/>
    <col min="10502" max="10502" width="13.85546875" style="9" bestFit="1" customWidth="1"/>
    <col min="10503" max="10503" width="12.85546875" style="9" customWidth="1"/>
    <col min="10504" max="10504" width="16" style="9" customWidth="1"/>
    <col min="10505" max="10505" width="11.42578125" style="9" bestFit="1" customWidth="1"/>
    <col min="10506" max="10506" width="14.85546875" style="9" bestFit="1" customWidth="1"/>
    <col min="10507" max="10507" width="13.85546875" style="9" bestFit="1" customWidth="1"/>
    <col min="10508" max="10508" width="13.85546875" style="9" customWidth="1"/>
    <col min="10509" max="10509" width="13.85546875" style="9" bestFit="1" customWidth="1"/>
    <col min="10510" max="10510" width="16" style="9" customWidth="1"/>
    <col min="10511" max="10511" width="13" style="9" customWidth="1"/>
    <col min="10512" max="10512" width="13.42578125" style="9" bestFit="1" customWidth="1"/>
    <col min="10513" max="10513" width="10.7109375" style="9" bestFit="1" customWidth="1"/>
    <col min="10514" max="10514" width="12" style="9" bestFit="1" customWidth="1"/>
    <col min="10515" max="10515" width="14.7109375" style="9" bestFit="1" customWidth="1"/>
    <col min="10516" max="10516" width="15.28515625" style="9" customWidth="1"/>
    <col min="10517" max="10517" width="12.28515625" style="9" customWidth="1"/>
    <col min="10518" max="10518" width="8" style="9" bestFit="1" customWidth="1"/>
    <col min="10519" max="10520" width="13" style="9" bestFit="1" customWidth="1"/>
    <col min="10521" max="10521" width="8.85546875" style="9" bestFit="1" customWidth="1"/>
    <col min="10522" max="10522" width="16" style="9" customWidth="1"/>
    <col min="10523" max="10523" width="11.28515625" style="9" customWidth="1"/>
    <col min="10524" max="10524" width="13" style="9" bestFit="1" customWidth="1"/>
    <col min="10525" max="10525" width="14.42578125" style="9" customWidth="1"/>
    <col min="10526" max="10526" width="13" style="9" bestFit="1" customWidth="1"/>
    <col min="10527" max="10527" width="16" style="9" customWidth="1"/>
    <col min="10528" max="10528" width="11" style="9" bestFit="1" customWidth="1"/>
    <col min="10529" max="10529" width="12.140625" style="9" bestFit="1" customWidth="1"/>
    <col min="10530" max="10530" width="13.7109375" style="9" bestFit="1" customWidth="1"/>
    <col min="10531" max="10720" width="10.7109375" style="9"/>
    <col min="10721" max="10721" width="3.140625" style="9" bestFit="1" customWidth="1"/>
    <col min="10722" max="10722" width="17" style="9" bestFit="1" customWidth="1"/>
    <col min="10723" max="10723" width="17.7109375" style="9" customWidth="1"/>
    <col min="10724" max="10724" width="9.85546875" style="9" customWidth="1"/>
    <col min="10725" max="10725" width="10.85546875" style="9" customWidth="1"/>
    <col min="10726" max="10726" width="32.42578125" style="9" bestFit="1" customWidth="1"/>
    <col min="10727" max="10736" width="16" style="9" customWidth="1"/>
    <col min="10737" max="10737" width="14.140625" style="9" bestFit="1" customWidth="1"/>
    <col min="10738" max="10738" width="13.42578125" style="9" bestFit="1" customWidth="1"/>
    <col min="10739" max="10739" width="15.42578125" style="9" bestFit="1" customWidth="1"/>
    <col min="10740" max="10740" width="13.42578125" style="9" bestFit="1" customWidth="1"/>
    <col min="10741" max="10741" width="14.7109375" style="9" customWidth="1"/>
    <col min="10742" max="10751" width="16" style="9" customWidth="1"/>
    <col min="10752" max="10752" width="13.85546875" style="9" customWidth="1"/>
    <col min="10753" max="10753" width="13.42578125" style="9" customWidth="1"/>
    <col min="10754" max="10754" width="12.7109375" style="9" customWidth="1"/>
    <col min="10755" max="10755" width="15.7109375" style="9" bestFit="1" customWidth="1"/>
    <col min="10756" max="10756" width="14.140625" style="9" customWidth="1"/>
    <col min="10757" max="10757" width="15.85546875" style="9" bestFit="1" customWidth="1"/>
    <col min="10758" max="10758" width="13.85546875" style="9" bestFit="1" customWidth="1"/>
    <col min="10759" max="10759" width="12.85546875" style="9" customWidth="1"/>
    <col min="10760" max="10760" width="16" style="9" customWidth="1"/>
    <col min="10761" max="10761" width="11.42578125" style="9" bestFit="1" customWidth="1"/>
    <col min="10762" max="10762" width="14.85546875" style="9" bestFit="1" customWidth="1"/>
    <col min="10763" max="10763" width="13.85546875" style="9" bestFit="1" customWidth="1"/>
    <col min="10764" max="10764" width="13.85546875" style="9" customWidth="1"/>
    <col min="10765" max="10765" width="13.85546875" style="9" bestFit="1" customWidth="1"/>
    <col min="10766" max="10766" width="16" style="9" customWidth="1"/>
    <col min="10767" max="10767" width="13" style="9" customWidth="1"/>
    <col min="10768" max="10768" width="13.42578125" style="9" bestFit="1" customWidth="1"/>
    <col min="10769" max="10769" width="10.7109375" style="9" bestFit="1" customWidth="1"/>
    <col min="10770" max="10770" width="12" style="9" bestFit="1" customWidth="1"/>
    <col min="10771" max="10771" width="14.7109375" style="9" bestFit="1" customWidth="1"/>
    <col min="10772" max="10772" width="15.28515625" style="9" customWidth="1"/>
    <col min="10773" max="10773" width="12.28515625" style="9" customWidth="1"/>
    <col min="10774" max="10774" width="8" style="9" bestFit="1" customWidth="1"/>
    <col min="10775" max="10776" width="13" style="9" bestFit="1" customWidth="1"/>
    <col min="10777" max="10777" width="8.85546875" style="9" bestFit="1" customWidth="1"/>
    <col min="10778" max="10778" width="16" style="9" customWidth="1"/>
    <col min="10779" max="10779" width="11.28515625" style="9" customWidth="1"/>
    <col min="10780" max="10780" width="13" style="9" bestFit="1" customWidth="1"/>
    <col min="10781" max="10781" width="14.42578125" style="9" customWidth="1"/>
    <col min="10782" max="10782" width="13" style="9" bestFit="1" customWidth="1"/>
    <col min="10783" max="10783" width="16" style="9" customWidth="1"/>
    <col min="10784" max="10784" width="11" style="9" bestFit="1" customWidth="1"/>
    <col min="10785" max="10785" width="12.140625" style="9" bestFit="1" customWidth="1"/>
    <col min="10786" max="10786" width="13.7109375" style="9" bestFit="1" customWidth="1"/>
    <col min="10787" max="10976" width="10.7109375" style="9"/>
    <col min="10977" max="10977" width="3.140625" style="9" bestFit="1" customWidth="1"/>
    <col min="10978" max="10978" width="17" style="9" bestFit="1" customWidth="1"/>
    <col min="10979" max="10979" width="17.7109375" style="9" customWidth="1"/>
    <col min="10980" max="10980" width="9.85546875" style="9" customWidth="1"/>
    <col min="10981" max="10981" width="10.85546875" style="9" customWidth="1"/>
    <col min="10982" max="10982" width="32.42578125" style="9" bestFit="1" customWidth="1"/>
    <col min="10983" max="10992" width="16" style="9" customWidth="1"/>
    <col min="10993" max="10993" width="14.140625" style="9" bestFit="1" customWidth="1"/>
    <col min="10994" max="10994" width="13.42578125" style="9" bestFit="1" customWidth="1"/>
    <col min="10995" max="10995" width="15.42578125" style="9" bestFit="1" customWidth="1"/>
    <col min="10996" max="10996" width="13.42578125" style="9" bestFit="1" customWidth="1"/>
    <col min="10997" max="10997" width="14.7109375" style="9" customWidth="1"/>
    <col min="10998" max="11007" width="16" style="9" customWidth="1"/>
    <col min="11008" max="11008" width="13.85546875" style="9" customWidth="1"/>
    <col min="11009" max="11009" width="13.42578125" style="9" customWidth="1"/>
    <col min="11010" max="11010" width="12.7109375" style="9" customWidth="1"/>
    <col min="11011" max="11011" width="15.7109375" style="9" bestFit="1" customWidth="1"/>
    <col min="11012" max="11012" width="14.140625" style="9" customWidth="1"/>
    <col min="11013" max="11013" width="15.85546875" style="9" bestFit="1" customWidth="1"/>
    <col min="11014" max="11014" width="13.85546875" style="9" bestFit="1" customWidth="1"/>
    <col min="11015" max="11015" width="12.85546875" style="9" customWidth="1"/>
    <col min="11016" max="11016" width="16" style="9" customWidth="1"/>
    <col min="11017" max="11017" width="11.42578125" style="9" bestFit="1" customWidth="1"/>
    <col min="11018" max="11018" width="14.85546875" style="9" bestFit="1" customWidth="1"/>
    <col min="11019" max="11019" width="13.85546875" style="9" bestFit="1" customWidth="1"/>
    <col min="11020" max="11020" width="13.85546875" style="9" customWidth="1"/>
    <col min="11021" max="11021" width="13.85546875" style="9" bestFit="1" customWidth="1"/>
    <col min="11022" max="11022" width="16" style="9" customWidth="1"/>
    <col min="11023" max="11023" width="13" style="9" customWidth="1"/>
    <col min="11024" max="11024" width="13.42578125" style="9" bestFit="1" customWidth="1"/>
    <col min="11025" max="11025" width="10.7109375" style="9" bestFit="1" customWidth="1"/>
    <col min="11026" max="11026" width="12" style="9" bestFit="1" customWidth="1"/>
    <col min="11027" max="11027" width="14.7109375" style="9" bestFit="1" customWidth="1"/>
    <col min="11028" max="11028" width="15.28515625" style="9" customWidth="1"/>
    <col min="11029" max="11029" width="12.28515625" style="9" customWidth="1"/>
    <col min="11030" max="11030" width="8" style="9" bestFit="1" customWidth="1"/>
    <col min="11031" max="11032" width="13" style="9" bestFit="1" customWidth="1"/>
    <col min="11033" max="11033" width="8.85546875" style="9" bestFit="1" customWidth="1"/>
    <col min="11034" max="11034" width="16" style="9" customWidth="1"/>
    <col min="11035" max="11035" width="11.28515625" style="9" customWidth="1"/>
    <col min="11036" max="11036" width="13" style="9" bestFit="1" customWidth="1"/>
    <col min="11037" max="11037" width="14.42578125" style="9" customWidth="1"/>
    <col min="11038" max="11038" width="13" style="9" bestFit="1" customWidth="1"/>
    <col min="11039" max="11039" width="16" style="9" customWidth="1"/>
    <col min="11040" max="11040" width="11" style="9" bestFit="1" customWidth="1"/>
    <col min="11041" max="11041" width="12.140625" style="9" bestFit="1" customWidth="1"/>
    <col min="11042" max="11042" width="13.7109375" style="9" bestFit="1" customWidth="1"/>
    <col min="11043" max="11232" width="10.7109375" style="9"/>
    <col min="11233" max="11233" width="3.140625" style="9" bestFit="1" customWidth="1"/>
    <col min="11234" max="11234" width="17" style="9" bestFit="1" customWidth="1"/>
    <col min="11235" max="11235" width="17.7109375" style="9" customWidth="1"/>
    <col min="11236" max="11236" width="9.85546875" style="9" customWidth="1"/>
    <col min="11237" max="11237" width="10.85546875" style="9" customWidth="1"/>
    <col min="11238" max="11238" width="32.42578125" style="9" bestFit="1" customWidth="1"/>
    <col min="11239" max="11248" width="16" style="9" customWidth="1"/>
    <col min="11249" max="11249" width="14.140625" style="9" bestFit="1" customWidth="1"/>
    <col min="11250" max="11250" width="13.42578125" style="9" bestFit="1" customWidth="1"/>
    <col min="11251" max="11251" width="15.42578125" style="9" bestFit="1" customWidth="1"/>
    <col min="11252" max="11252" width="13.42578125" style="9" bestFit="1" customWidth="1"/>
    <col min="11253" max="11253" width="14.7109375" style="9" customWidth="1"/>
    <col min="11254" max="11263" width="16" style="9" customWidth="1"/>
    <col min="11264" max="11264" width="13.85546875" style="9" customWidth="1"/>
    <col min="11265" max="11265" width="13.42578125" style="9" customWidth="1"/>
    <col min="11266" max="11266" width="12.7109375" style="9" customWidth="1"/>
    <col min="11267" max="11267" width="15.7109375" style="9" bestFit="1" customWidth="1"/>
    <col min="11268" max="11268" width="14.140625" style="9" customWidth="1"/>
    <col min="11269" max="11269" width="15.85546875" style="9" bestFit="1" customWidth="1"/>
    <col min="11270" max="11270" width="13.85546875" style="9" bestFit="1" customWidth="1"/>
    <col min="11271" max="11271" width="12.85546875" style="9" customWidth="1"/>
    <col min="11272" max="11272" width="16" style="9" customWidth="1"/>
    <col min="11273" max="11273" width="11.42578125" style="9" bestFit="1" customWidth="1"/>
    <col min="11274" max="11274" width="14.85546875" style="9" bestFit="1" customWidth="1"/>
    <col min="11275" max="11275" width="13.85546875" style="9" bestFit="1" customWidth="1"/>
    <col min="11276" max="11276" width="13.85546875" style="9" customWidth="1"/>
    <col min="11277" max="11277" width="13.85546875" style="9" bestFit="1" customWidth="1"/>
    <col min="11278" max="11278" width="16" style="9" customWidth="1"/>
    <col min="11279" max="11279" width="13" style="9" customWidth="1"/>
    <col min="11280" max="11280" width="13.42578125" style="9" bestFit="1" customWidth="1"/>
    <col min="11281" max="11281" width="10.7109375" style="9" bestFit="1" customWidth="1"/>
    <col min="11282" max="11282" width="12" style="9" bestFit="1" customWidth="1"/>
    <col min="11283" max="11283" width="14.7109375" style="9" bestFit="1" customWidth="1"/>
    <col min="11284" max="11284" width="15.28515625" style="9" customWidth="1"/>
    <col min="11285" max="11285" width="12.28515625" style="9" customWidth="1"/>
    <col min="11286" max="11286" width="8" style="9" bestFit="1" customWidth="1"/>
    <col min="11287" max="11288" width="13" style="9" bestFit="1" customWidth="1"/>
    <col min="11289" max="11289" width="8.85546875" style="9" bestFit="1" customWidth="1"/>
    <col min="11290" max="11290" width="16" style="9" customWidth="1"/>
    <col min="11291" max="11291" width="11.28515625" style="9" customWidth="1"/>
    <col min="11292" max="11292" width="13" style="9" bestFit="1" customWidth="1"/>
    <col min="11293" max="11293" width="14.42578125" style="9" customWidth="1"/>
    <col min="11294" max="11294" width="13" style="9" bestFit="1" customWidth="1"/>
    <col min="11295" max="11295" width="16" style="9" customWidth="1"/>
    <col min="11296" max="11296" width="11" style="9" bestFit="1" customWidth="1"/>
    <col min="11297" max="11297" width="12.140625" style="9" bestFit="1" customWidth="1"/>
    <col min="11298" max="11298" width="13.7109375" style="9" bestFit="1" customWidth="1"/>
    <col min="11299" max="11488" width="10.7109375" style="9"/>
    <col min="11489" max="11489" width="3.140625" style="9" bestFit="1" customWidth="1"/>
    <col min="11490" max="11490" width="17" style="9" bestFit="1" customWidth="1"/>
    <col min="11491" max="11491" width="17.7109375" style="9" customWidth="1"/>
    <col min="11492" max="11492" width="9.85546875" style="9" customWidth="1"/>
    <col min="11493" max="11493" width="10.85546875" style="9" customWidth="1"/>
    <col min="11494" max="11494" width="32.42578125" style="9" bestFit="1" customWidth="1"/>
    <col min="11495" max="11504" width="16" style="9" customWidth="1"/>
    <col min="11505" max="11505" width="14.140625" style="9" bestFit="1" customWidth="1"/>
    <col min="11506" max="11506" width="13.42578125" style="9" bestFit="1" customWidth="1"/>
    <col min="11507" max="11507" width="15.42578125" style="9" bestFit="1" customWidth="1"/>
    <col min="11508" max="11508" width="13.42578125" style="9" bestFit="1" customWidth="1"/>
    <col min="11509" max="11509" width="14.7109375" style="9" customWidth="1"/>
    <col min="11510" max="11519" width="16" style="9" customWidth="1"/>
    <col min="11520" max="11520" width="13.85546875" style="9" customWidth="1"/>
    <col min="11521" max="11521" width="13.42578125" style="9" customWidth="1"/>
    <col min="11522" max="11522" width="12.7109375" style="9" customWidth="1"/>
    <col min="11523" max="11523" width="15.7109375" style="9" bestFit="1" customWidth="1"/>
    <col min="11524" max="11524" width="14.140625" style="9" customWidth="1"/>
    <col min="11525" max="11525" width="15.85546875" style="9" bestFit="1" customWidth="1"/>
    <col min="11526" max="11526" width="13.85546875" style="9" bestFit="1" customWidth="1"/>
    <col min="11527" max="11527" width="12.85546875" style="9" customWidth="1"/>
    <col min="11528" max="11528" width="16" style="9" customWidth="1"/>
    <col min="11529" max="11529" width="11.42578125" style="9" bestFit="1" customWidth="1"/>
    <col min="11530" max="11530" width="14.85546875" style="9" bestFit="1" customWidth="1"/>
    <col min="11531" max="11531" width="13.85546875" style="9" bestFit="1" customWidth="1"/>
    <col min="11532" max="11532" width="13.85546875" style="9" customWidth="1"/>
    <col min="11533" max="11533" width="13.85546875" style="9" bestFit="1" customWidth="1"/>
    <col min="11534" max="11534" width="16" style="9" customWidth="1"/>
    <col min="11535" max="11535" width="13" style="9" customWidth="1"/>
    <col min="11536" max="11536" width="13.42578125" style="9" bestFit="1" customWidth="1"/>
    <col min="11537" max="11537" width="10.7109375" style="9" bestFit="1" customWidth="1"/>
    <col min="11538" max="11538" width="12" style="9" bestFit="1" customWidth="1"/>
    <col min="11539" max="11539" width="14.7109375" style="9" bestFit="1" customWidth="1"/>
    <col min="11540" max="11540" width="15.28515625" style="9" customWidth="1"/>
    <col min="11541" max="11541" width="12.28515625" style="9" customWidth="1"/>
    <col min="11542" max="11542" width="8" style="9" bestFit="1" customWidth="1"/>
    <col min="11543" max="11544" width="13" style="9" bestFit="1" customWidth="1"/>
    <col min="11545" max="11545" width="8.85546875" style="9" bestFit="1" customWidth="1"/>
    <col min="11546" max="11546" width="16" style="9" customWidth="1"/>
    <col min="11547" max="11547" width="11.28515625" style="9" customWidth="1"/>
    <col min="11548" max="11548" width="13" style="9" bestFit="1" customWidth="1"/>
    <col min="11549" max="11549" width="14.42578125" style="9" customWidth="1"/>
    <col min="11550" max="11550" width="13" style="9" bestFit="1" customWidth="1"/>
    <col min="11551" max="11551" width="16" style="9" customWidth="1"/>
    <col min="11552" max="11552" width="11" style="9" bestFit="1" customWidth="1"/>
    <col min="11553" max="11553" width="12.140625" style="9" bestFit="1" customWidth="1"/>
    <col min="11554" max="11554" width="13.7109375" style="9" bestFit="1" customWidth="1"/>
    <col min="11555" max="11744" width="10.7109375" style="9"/>
    <col min="11745" max="11745" width="3.140625" style="9" bestFit="1" customWidth="1"/>
    <col min="11746" max="11746" width="17" style="9" bestFit="1" customWidth="1"/>
    <col min="11747" max="11747" width="17.7109375" style="9" customWidth="1"/>
    <col min="11748" max="11748" width="9.85546875" style="9" customWidth="1"/>
    <col min="11749" max="11749" width="10.85546875" style="9" customWidth="1"/>
    <col min="11750" max="11750" width="32.42578125" style="9" bestFit="1" customWidth="1"/>
    <col min="11751" max="11760" width="16" style="9" customWidth="1"/>
    <col min="11761" max="11761" width="14.140625" style="9" bestFit="1" customWidth="1"/>
    <col min="11762" max="11762" width="13.42578125" style="9" bestFit="1" customWidth="1"/>
    <col min="11763" max="11763" width="15.42578125" style="9" bestFit="1" customWidth="1"/>
    <col min="11764" max="11764" width="13.42578125" style="9" bestFit="1" customWidth="1"/>
    <col min="11765" max="11765" width="14.7109375" style="9" customWidth="1"/>
    <col min="11766" max="11775" width="16" style="9" customWidth="1"/>
    <col min="11776" max="11776" width="13.85546875" style="9" customWidth="1"/>
    <col min="11777" max="11777" width="13.42578125" style="9" customWidth="1"/>
    <col min="11778" max="11778" width="12.7109375" style="9" customWidth="1"/>
    <col min="11779" max="11779" width="15.7109375" style="9" bestFit="1" customWidth="1"/>
    <col min="11780" max="11780" width="14.140625" style="9" customWidth="1"/>
    <col min="11781" max="11781" width="15.85546875" style="9" bestFit="1" customWidth="1"/>
    <col min="11782" max="11782" width="13.85546875" style="9" bestFit="1" customWidth="1"/>
    <col min="11783" max="11783" width="12.85546875" style="9" customWidth="1"/>
    <col min="11784" max="11784" width="16" style="9" customWidth="1"/>
    <col min="11785" max="11785" width="11.42578125" style="9" bestFit="1" customWidth="1"/>
    <col min="11786" max="11786" width="14.85546875" style="9" bestFit="1" customWidth="1"/>
    <col min="11787" max="11787" width="13.85546875" style="9" bestFit="1" customWidth="1"/>
    <col min="11788" max="11788" width="13.85546875" style="9" customWidth="1"/>
    <col min="11789" max="11789" width="13.85546875" style="9" bestFit="1" customWidth="1"/>
    <col min="11790" max="11790" width="16" style="9" customWidth="1"/>
    <col min="11791" max="11791" width="13" style="9" customWidth="1"/>
    <col min="11792" max="11792" width="13.42578125" style="9" bestFit="1" customWidth="1"/>
    <col min="11793" max="11793" width="10.7109375" style="9" bestFit="1" customWidth="1"/>
    <col min="11794" max="11794" width="12" style="9" bestFit="1" customWidth="1"/>
    <col min="11795" max="11795" width="14.7109375" style="9" bestFit="1" customWidth="1"/>
    <col min="11796" max="11796" width="15.28515625" style="9" customWidth="1"/>
    <col min="11797" max="11797" width="12.28515625" style="9" customWidth="1"/>
    <col min="11798" max="11798" width="8" style="9" bestFit="1" customWidth="1"/>
    <col min="11799" max="11800" width="13" style="9" bestFit="1" customWidth="1"/>
    <col min="11801" max="11801" width="8.85546875" style="9" bestFit="1" customWidth="1"/>
    <col min="11802" max="11802" width="16" style="9" customWidth="1"/>
    <col min="11803" max="11803" width="11.28515625" style="9" customWidth="1"/>
    <col min="11804" max="11804" width="13" style="9" bestFit="1" customWidth="1"/>
    <col min="11805" max="11805" width="14.42578125" style="9" customWidth="1"/>
    <col min="11806" max="11806" width="13" style="9" bestFit="1" customWidth="1"/>
    <col min="11807" max="11807" width="16" style="9" customWidth="1"/>
    <col min="11808" max="11808" width="11" style="9" bestFit="1" customWidth="1"/>
    <col min="11809" max="11809" width="12.140625" style="9" bestFit="1" customWidth="1"/>
    <col min="11810" max="11810" width="13.7109375" style="9" bestFit="1" customWidth="1"/>
    <col min="11811" max="12000" width="10.7109375" style="9"/>
    <col min="12001" max="12001" width="3.140625" style="9" bestFit="1" customWidth="1"/>
    <col min="12002" max="12002" width="17" style="9" bestFit="1" customWidth="1"/>
    <col min="12003" max="12003" width="17.7109375" style="9" customWidth="1"/>
    <col min="12004" max="12004" width="9.85546875" style="9" customWidth="1"/>
    <col min="12005" max="12005" width="10.85546875" style="9" customWidth="1"/>
    <col min="12006" max="12006" width="32.42578125" style="9" bestFit="1" customWidth="1"/>
    <col min="12007" max="12016" width="16" style="9" customWidth="1"/>
    <col min="12017" max="12017" width="14.140625" style="9" bestFit="1" customWidth="1"/>
    <col min="12018" max="12018" width="13.42578125" style="9" bestFit="1" customWidth="1"/>
    <col min="12019" max="12019" width="15.42578125" style="9" bestFit="1" customWidth="1"/>
    <col min="12020" max="12020" width="13.42578125" style="9" bestFit="1" customWidth="1"/>
    <col min="12021" max="12021" width="14.7109375" style="9" customWidth="1"/>
    <col min="12022" max="12031" width="16" style="9" customWidth="1"/>
    <col min="12032" max="12032" width="13.85546875" style="9" customWidth="1"/>
    <col min="12033" max="12033" width="13.42578125" style="9" customWidth="1"/>
    <col min="12034" max="12034" width="12.7109375" style="9" customWidth="1"/>
    <col min="12035" max="12035" width="15.7109375" style="9" bestFit="1" customWidth="1"/>
    <col min="12036" max="12036" width="14.140625" style="9" customWidth="1"/>
    <col min="12037" max="12037" width="15.85546875" style="9" bestFit="1" customWidth="1"/>
    <col min="12038" max="12038" width="13.85546875" style="9" bestFit="1" customWidth="1"/>
    <col min="12039" max="12039" width="12.85546875" style="9" customWidth="1"/>
    <col min="12040" max="12040" width="16" style="9" customWidth="1"/>
    <col min="12041" max="12041" width="11.42578125" style="9" bestFit="1" customWidth="1"/>
    <col min="12042" max="12042" width="14.85546875" style="9" bestFit="1" customWidth="1"/>
    <col min="12043" max="12043" width="13.85546875" style="9" bestFit="1" customWidth="1"/>
    <col min="12044" max="12044" width="13.85546875" style="9" customWidth="1"/>
    <col min="12045" max="12045" width="13.85546875" style="9" bestFit="1" customWidth="1"/>
    <col min="12046" max="12046" width="16" style="9" customWidth="1"/>
    <col min="12047" max="12047" width="13" style="9" customWidth="1"/>
    <col min="12048" max="12048" width="13.42578125" style="9" bestFit="1" customWidth="1"/>
    <col min="12049" max="12049" width="10.7109375" style="9" bestFit="1" customWidth="1"/>
    <col min="12050" max="12050" width="12" style="9" bestFit="1" customWidth="1"/>
    <col min="12051" max="12051" width="14.7109375" style="9" bestFit="1" customWidth="1"/>
    <col min="12052" max="12052" width="15.28515625" style="9" customWidth="1"/>
    <col min="12053" max="12053" width="12.28515625" style="9" customWidth="1"/>
    <col min="12054" max="12054" width="8" style="9" bestFit="1" customWidth="1"/>
    <col min="12055" max="12056" width="13" style="9" bestFit="1" customWidth="1"/>
    <col min="12057" max="12057" width="8.85546875" style="9" bestFit="1" customWidth="1"/>
    <col min="12058" max="12058" width="16" style="9" customWidth="1"/>
    <col min="12059" max="12059" width="11.28515625" style="9" customWidth="1"/>
    <col min="12060" max="12060" width="13" style="9" bestFit="1" customWidth="1"/>
    <col min="12061" max="12061" width="14.42578125" style="9" customWidth="1"/>
    <col min="12062" max="12062" width="13" style="9" bestFit="1" customWidth="1"/>
    <col min="12063" max="12063" width="16" style="9" customWidth="1"/>
    <col min="12064" max="12064" width="11" style="9" bestFit="1" customWidth="1"/>
    <col min="12065" max="12065" width="12.140625" style="9" bestFit="1" customWidth="1"/>
    <col min="12066" max="12066" width="13.7109375" style="9" bestFit="1" customWidth="1"/>
    <col min="12067" max="12256" width="10.7109375" style="9"/>
    <col min="12257" max="12257" width="3.140625" style="9" bestFit="1" customWidth="1"/>
    <col min="12258" max="12258" width="17" style="9" bestFit="1" customWidth="1"/>
    <col min="12259" max="12259" width="17.7109375" style="9" customWidth="1"/>
    <col min="12260" max="12260" width="9.85546875" style="9" customWidth="1"/>
    <col min="12261" max="12261" width="10.85546875" style="9" customWidth="1"/>
    <col min="12262" max="12262" width="32.42578125" style="9" bestFit="1" customWidth="1"/>
    <col min="12263" max="12272" width="16" style="9" customWidth="1"/>
    <col min="12273" max="12273" width="14.140625" style="9" bestFit="1" customWidth="1"/>
    <col min="12274" max="12274" width="13.42578125" style="9" bestFit="1" customWidth="1"/>
    <col min="12275" max="12275" width="15.42578125" style="9" bestFit="1" customWidth="1"/>
    <col min="12276" max="12276" width="13.42578125" style="9" bestFit="1" customWidth="1"/>
    <col min="12277" max="12277" width="14.7109375" style="9" customWidth="1"/>
    <col min="12278" max="12287" width="16" style="9" customWidth="1"/>
    <col min="12288" max="12288" width="13.85546875" style="9" customWidth="1"/>
    <col min="12289" max="12289" width="13.42578125" style="9" customWidth="1"/>
    <col min="12290" max="12290" width="12.7109375" style="9" customWidth="1"/>
    <col min="12291" max="12291" width="15.7109375" style="9" bestFit="1" customWidth="1"/>
    <col min="12292" max="12292" width="14.140625" style="9" customWidth="1"/>
    <col min="12293" max="12293" width="15.85546875" style="9" bestFit="1" customWidth="1"/>
    <col min="12294" max="12294" width="13.85546875" style="9" bestFit="1" customWidth="1"/>
    <col min="12295" max="12295" width="12.85546875" style="9" customWidth="1"/>
    <col min="12296" max="12296" width="16" style="9" customWidth="1"/>
    <col min="12297" max="12297" width="11.42578125" style="9" bestFit="1" customWidth="1"/>
    <col min="12298" max="12298" width="14.85546875" style="9" bestFit="1" customWidth="1"/>
    <col min="12299" max="12299" width="13.85546875" style="9" bestFit="1" customWidth="1"/>
    <col min="12300" max="12300" width="13.85546875" style="9" customWidth="1"/>
    <col min="12301" max="12301" width="13.85546875" style="9" bestFit="1" customWidth="1"/>
    <col min="12302" max="12302" width="16" style="9" customWidth="1"/>
    <col min="12303" max="12303" width="13" style="9" customWidth="1"/>
    <col min="12304" max="12304" width="13.42578125" style="9" bestFit="1" customWidth="1"/>
    <col min="12305" max="12305" width="10.7109375" style="9" bestFit="1" customWidth="1"/>
    <col min="12306" max="12306" width="12" style="9" bestFit="1" customWidth="1"/>
    <col min="12307" max="12307" width="14.7109375" style="9" bestFit="1" customWidth="1"/>
    <col min="12308" max="12308" width="15.28515625" style="9" customWidth="1"/>
    <col min="12309" max="12309" width="12.28515625" style="9" customWidth="1"/>
    <col min="12310" max="12310" width="8" style="9" bestFit="1" customWidth="1"/>
    <col min="12311" max="12312" width="13" style="9" bestFit="1" customWidth="1"/>
    <col min="12313" max="12313" width="8.85546875" style="9" bestFit="1" customWidth="1"/>
    <col min="12314" max="12314" width="16" style="9" customWidth="1"/>
    <col min="12315" max="12315" width="11.28515625" style="9" customWidth="1"/>
    <col min="12316" max="12316" width="13" style="9" bestFit="1" customWidth="1"/>
    <col min="12317" max="12317" width="14.42578125" style="9" customWidth="1"/>
    <col min="12318" max="12318" width="13" style="9" bestFit="1" customWidth="1"/>
    <col min="12319" max="12319" width="16" style="9" customWidth="1"/>
    <col min="12320" max="12320" width="11" style="9" bestFit="1" customWidth="1"/>
    <col min="12321" max="12321" width="12.140625" style="9" bestFit="1" customWidth="1"/>
    <col min="12322" max="12322" width="13.7109375" style="9" bestFit="1" customWidth="1"/>
    <col min="12323" max="12512" width="10.7109375" style="9"/>
    <col min="12513" max="12513" width="3.140625" style="9" bestFit="1" customWidth="1"/>
    <col min="12514" max="12514" width="17" style="9" bestFit="1" customWidth="1"/>
    <col min="12515" max="12515" width="17.7109375" style="9" customWidth="1"/>
    <col min="12516" max="12516" width="9.85546875" style="9" customWidth="1"/>
    <col min="12517" max="12517" width="10.85546875" style="9" customWidth="1"/>
    <col min="12518" max="12518" width="32.42578125" style="9" bestFit="1" customWidth="1"/>
    <col min="12519" max="12528" width="16" style="9" customWidth="1"/>
    <col min="12529" max="12529" width="14.140625" style="9" bestFit="1" customWidth="1"/>
    <col min="12530" max="12530" width="13.42578125" style="9" bestFit="1" customWidth="1"/>
    <col min="12531" max="12531" width="15.42578125" style="9" bestFit="1" customWidth="1"/>
    <col min="12532" max="12532" width="13.42578125" style="9" bestFit="1" customWidth="1"/>
    <col min="12533" max="12533" width="14.7109375" style="9" customWidth="1"/>
    <col min="12534" max="12543" width="16" style="9" customWidth="1"/>
    <col min="12544" max="12544" width="13.85546875" style="9" customWidth="1"/>
    <col min="12545" max="12545" width="13.42578125" style="9" customWidth="1"/>
    <col min="12546" max="12546" width="12.7109375" style="9" customWidth="1"/>
    <col min="12547" max="12547" width="15.7109375" style="9" bestFit="1" customWidth="1"/>
    <col min="12548" max="12548" width="14.140625" style="9" customWidth="1"/>
    <col min="12549" max="12549" width="15.85546875" style="9" bestFit="1" customWidth="1"/>
    <col min="12550" max="12550" width="13.85546875" style="9" bestFit="1" customWidth="1"/>
    <col min="12551" max="12551" width="12.85546875" style="9" customWidth="1"/>
    <col min="12552" max="12552" width="16" style="9" customWidth="1"/>
    <col min="12553" max="12553" width="11.42578125" style="9" bestFit="1" customWidth="1"/>
    <col min="12554" max="12554" width="14.85546875" style="9" bestFit="1" customWidth="1"/>
    <col min="12555" max="12555" width="13.85546875" style="9" bestFit="1" customWidth="1"/>
    <col min="12556" max="12556" width="13.85546875" style="9" customWidth="1"/>
    <col min="12557" max="12557" width="13.85546875" style="9" bestFit="1" customWidth="1"/>
    <col min="12558" max="12558" width="16" style="9" customWidth="1"/>
    <col min="12559" max="12559" width="13" style="9" customWidth="1"/>
    <col min="12560" max="12560" width="13.42578125" style="9" bestFit="1" customWidth="1"/>
    <col min="12561" max="12561" width="10.7109375" style="9" bestFit="1" customWidth="1"/>
    <col min="12562" max="12562" width="12" style="9" bestFit="1" customWidth="1"/>
    <col min="12563" max="12563" width="14.7109375" style="9" bestFit="1" customWidth="1"/>
    <col min="12564" max="12564" width="15.28515625" style="9" customWidth="1"/>
    <col min="12565" max="12565" width="12.28515625" style="9" customWidth="1"/>
    <col min="12566" max="12566" width="8" style="9" bestFit="1" customWidth="1"/>
    <col min="12567" max="12568" width="13" style="9" bestFit="1" customWidth="1"/>
    <col min="12569" max="12569" width="8.85546875" style="9" bestFit="1" customWidth="1"/>
    <col min="12570" max="12570" width="16" style="9" customWidth="1"/>
    <col min="12571" max="12571" width="11.28515625" style="9" customWidth="1"/>
    <col min="12572" max="12572" width="13" style="9" bestFit="1" customWidth="1"/>
    <col min="12573" max="12573" width="14.42578125" style="9" customWidth="1"/>
    <col min="12574" max="12574" width="13" style="9" bestFit="1" customWidth="1"/>
    <col min="12575" max="12575" width="16" style="9" customWidth="1"/>
    <col min="12576" max="12576" width="11" style="9" bestFit="1" customWidth="1"/>
    <col min="12577" max="12577" width="12.140625" style="9" bestFit="1" customWidth="1"/>
    <col min="12578" max="12578" width="13.7109375" style="9" bestFit="1" customWidth="1"/>
    <col min="12579" max="12768" width="10.7109375" style="9"/>
    <col min="12769" max="12769" width="3.140625" style="9" bestFit="1" customWidth="1"/>
    <col min="12770" max="12770" width="17" style="9" bestFit="1" customWidth="1"/>
    <col min="12771" max="12771" width="17.7109375" style="9" customWidth="1"/>
    <col min="12772" max="12772" width="9.85546875" style="9" customWidth="1"/>
    <col min="12773" max="12773" width="10.85546875" style="9" customWidth="1"/>
    <col min="12774" max="12774" width="32.42578125" style="9" bestFit="1" customWidth="1"/>
    <col min="12775" max="12784" width="16" style="9" customWidth="1"/>
    <col min="12785" max="12785" width="14.140625" style="9" bestFit="1" customWidth="1"/>
    <col min="12786" max="12786" width="13.42578125" style="9" bestFit="1" customWidth="1"/>
    <col min="12787" max="12787" width="15.42578125" style="9" bestFit="1" customWidth="1"/>
    <col min="12788" max="12788" width="13.42578125" style="9" bestFit="1" customWidth="1"/>
    <col min="12789" max="12789" width="14.7109375" style="9" customWidth="1"/>
    <col min="12790" max="12799" width="16" style="9" customWidth="1"/>
    <col min="12800" max="12800" width="13.85546875" style="9" customWidth="1"/>
    <col min="12801" max="12801" width="13.42578125" style="9" customWidth="1"/>
    <col min="12802" max="12802" width="12.7109375" style="9" customWidth="1"/>
    <col min="12803" max="12803" width="15.7109375" style="9" bestFit="1" customWidth="1"/>
    <col min="12804" max="12804" width="14.140625" style="9" customWidth="1"/>
    <col min="12805" max="12805" width="15.85546875" style="9" bestFit="1" customWidth="1"/>
    <col min="12806" max="12806" width="13.85546875" style="9" bestFit="1" customWidth="1"/>
    <col min="12807" max="12807" width="12.85546875" style="9" customWidth="1"/>
    <col min="12808" max="12808" width="16" style="9" customWidth="1"/>
    <col min="12809" max="12809" width="11.42578125" style="9" bestFit="1" customWidth="1"/>
    <col min="12810" max="12810" width="14.85546875" style="9" bestFit="1" customWidth="1"/>
    <col min="12811" max="12811" width="13.85546875" style="9" bestFit="1" customWidth="1"/>
    <col min="12812" max="12812" width="13.85546875" style="9" customWidth="1"/>
    <col min="12813" max="12813" width="13.85546875" style="9" bestFit="1" customWidth="1"/>
    <col min="12814" max="12814" width="16" style="9" customWidth="1"/>
    <col min="12815" max="12815" width="13" style="9" customWidth="1"/>
    <col min="12816" max="12816" width="13.42578125" style="9" bestFit="1" customWidth="1"/>
    <col min="12817" max="12817" width="10.7109375" style="9" bestFit="1" customWidth="1"/>
    <col min="12818" max="12818" width="12" style="9" bestFit="1" customWidth="1"/>
    <col min="12819" max="12819" width="14.7109375" style="9" bestFit="1" customWidth="1"/>
    <col min="12820" max="12820" width="15.28515625" style="9" customWidth="1"/>
    <col min="12821" max="12821" width="12.28515625" style="9" customWidth="1"/>
    <col min="12822" max="12822" width="8" style="9" bestFit="1" customWidth="1"/>
    <col min="12823" max="12824" width="13" style="9" bestFit="1" customWidth="1"/>
    <col min="12825" max="12825" width="8.85546875" style="9" bestFit="1" customWidth="1"/>
    <col min="12826" max="12826" width="16" style="9" customWidth="1"/>
    <col min="12827" max="12827" width="11.28515625" style="9" customWidth="1"/>
    <col min="12828" max="12828" width="13" style="9" bestFit="1" customWidth="1"/>
    <col min="12829" max="12829" width="14.42578125" style="9" customWidth="1"/>
    <col min="12830" max="12830" width="13" style="9" bestFit="1" customWidth="1"/>
    <col min="12831" max="12831" width="16" style="9" customWidth="1"/>
    <col min="12832" max="12832" width="11" style="9" bestFit="1" customWidth="1"/>
    <col min="12833" max="12833" width="12.140625" style="9" bestFit="1" customWidth="1"/>
    <col min="12834" max="12834" width="13.7109375" style="9" bestFit="1" customWidth="1"/>
    <col min="12835" max="13024" width="10.7109375" style="9"/>
    <col min="13025" max="13025" width="3.140625" style="9" bestFit="1" customWidth="1"/>
    <col min="13026" max="13026" width="17" style="9" bestFit="1" customWidth="1"/>
    <col min="13027" max="13027" width="17.7109375" style="9" customWidth="1"/>
    <col min="13028" max="13028" width="9.85546875" style="9" customWidth="1"/>
    <col min="13029" max="13029" width="10.85546875" style="9" customWidth="1"/>
    <col min="13030" max="13030" width="32.42578125" style="9" bestFit="1" customWidth="1"/>
    <col min="13031" max="13040" width="16" style="9" customWidth="1"/>
    <col min="13041" max="13041" width="14.140625" style="9" bestFit="1" customWidth="1"/>
    <col min="13042" max="13042" width="13.42578125" style="9" bestFit="1" customWidth="1"/>
    <col min="13043" max="13043" width="15.42578125" style="9" bestFit="1" customWidth="1"/>
    <col min="13044" max="13044" width="13.42578125" style="9" bestFit="1" customWidth="1"/>
    <col min="13045" max="13045" width="14.7109375" style="9" customWidth="1"/>
    <col min="13046" max="13055" width="16" style="9" customWidth="1"/>
    <col min="13056" max="13056" width="13.85546875" style="9" customWidth="1"/>
    <col min="13057" max="13057" width="13.42578125" style="9" customWidth="1"/>
    <col min="13058" max="13058" width="12.7109375" style="9" customWidth="1"/>
    <col min="13059" max="13059" width="15.7109375" style="9" bestFit="1" customWidth="1"/>
    <col min="13060" max="13060" width="14.140625" style="9" customWidth="1"/>
    <col min="13061" max="13061" width="15.85546875" style="9" bestFit="1" customWidth="1"/>
    <col min="13062" max="13062" width="13.85546875" style="9" bestFit="1" customWidth="1"/>
    <col min="13063" max="13063" width="12.85546875" style="9" customWidth="1"/>
    <col min="13064" max="13064" width="16" style="9" customWidth="1"/>
    <col min="13065" max="13065" width="11.42578125" style="9" bestFit="1" customWidth="1"/>
    <col min="13066" max="13066" width="14.85546875" style="9" bestFit="1" customWidth="1"/>
    <col min="13067" max="13067" width="13.85546875" style="9" bestFit="1" customWidth="1"/>
    <col min="13068" max="13068" width="13.85546875" style="9" customWidth="1"/>
    <col min="13069" max="13069" width="13.85546875" style="9" bestFit="1" customWidth="1"/>
    <col min="13070" max="13070" width="16" style="9" customWidth="1"/>
    <col min="13071" max="13071" width="13" style="9" customWidth="1"/>
    <col min="13072" max="13072" width="13.42578125" style="9" bestFit="1" customWidth="1"/>
    <col min="13073" max="13073" width="10.7109375" style="9" bestFit="1" customWidth="1"/>
    <col min="13074" max="13074" width="12" style="9" bestFit="1" customWidth="1"/>
    <col min="13075" max="13075" width="14.7109375" style="9" bestFit="1" customWidth="1"/>
    <col min="13076" max="13076" width="15.28515625" style="9" customWidth="1"/>
    <col min="13077" max="13077" width="12.28515625" style="9" customWidth="1"/>
    <col min="13078" max="13078" width="8" style="9" bestFit="1" customWidth="1"/>
    <col min="13079" max="13080" width="13" style="9" bestFit="1" customWidth="1"/>
    <col min="13081" max="13081" width="8.85546875" style="9" bestFit="1" customWidth="1"/>
    <col min="13082" max="13082" width="16" style="9" customWidth="1"/>
    <col min="13083" max="13083" width="11.28515625" style="9" customWidth="1"/>
    <col min="13084" max="13084" width="13" style="9" bestFit="1" customWidth="1"/>
    <col min="13085" max="13085" width="14.42578125" style="9" customWidth="1"/>
    <col min="13086" max="13086" width="13" style="9" bestFit="1" customWidth="1"/>
    <col min="13087" max="13087" width="16" style="9" customWidth="1"/>
    <col min="13088" max="13088" width="11" style="9" bestFit="1" customWidth="1"/>
    <col min="13089" max="13089" width="12.140625" style="9" bestFit="1" customWidth="1"/>
    <col min="13090" max="13090" width="13.7109375" style="9" bestFit="1" customWidth="1"/>
    <col min="13091" max="13280" width="10.7109375" style="9"/>
    <col min="13281" max="13281" width="3.140625" style="9" bestFit="1" customWidth="1"/>
    <col min="13282" max="13282" width="17" style="9" bestFit="1" customWidth="1"/>
    <col min="13283" max="13283" width="17.7109375" style="9" customWidth="1"/>
    <col min="13284" max="13284" width="9.85546875" style="9" customWidth="1"/>
    <col min="13285" max="13285" width="10.85546875" style="9" customWidth="1"/>
    <col min="13286" max="13286" width="32.42578125" style="9" bestFit="1" customWidth="1"/>
    <col min="13287" max="13296" width="16" style="9" customWidth="1"/>
    <col min="13297" max="13297" width="14.140625" style="9" bestFit="1" customWidth="1"/>
    <col min="13298" max="13298" width="13.42578125" style="9" bestFit="1" customWidth="1"/>
    <col min="13299" max="13299" width="15.42578125" style="9" bestFit="1" customWidth="1"/>
    <col min="13300" max="13300" width="13.42578125" style="9" bestFit="1" customWidth="1"/>
    <col min="13301" max="13301" width="14.7109375" style="9" customWidth="1"/>
    <col min="13302" max="13311" width="16" style="9" customWidth="1"/>
    <col min="13312" max="13312" width="13.85546875" style="9" customWidth="1"/>
    <col min="13313" max="13313" width="13.42578125" style="9" customWidth="1"/>
    <col min="13314" max="13314" width="12.7109375" style="9" customWidth="1"/>
    <col min="13315" max="13315" width="15.7109375" style="9" bestFit="1" customWidth="1"/>
    <col min="13316" max="13316" width="14.140625" style="9" customWidth="1"/>
    <col min="13317" max="13317" width="15.85546875" style="9" bestFit="1" customWidth="1"/>
    <col min="13318" max="13318" width="13.85546875" style="9" bestFit="1" customWidth="1"/>
    <col min="13319" max="13319" width="12.85546875" style="9" customWidth="1"/>
    <col min="13320" max="13320" width="16" style="9" customWidth="1"/>
    <col min="13321" max="13321" width="11.42578125" style="9" bestFit="1" customWidth="1"/>
    <col min="13322" max="13322" width="14.85546875" style="9" bestFit="1" customWidth="1"/>
    <col min="13323" max="13323" width="13.85546875" style="9" bestFit="1" customWidth="1"/>
    <col min="13324" max="13324" width="13.85546875" style="9" customWidth="1"/>
    <col min="13325" max="13325" width="13.85546875" style="9" bestFit="1" customWidth="1"/>
    <col min="13326" max="13326" width="16" style="9" customWidth="1"/>
    <col min="13327" max="13327" width="13" style="9" customWidth="1"/>
    <col min="13328" max="13328" width="13.42578125" style="9" bestFit="1" customWidth="1"/>
    <col min="13329" max="13329" width="10.7109375" style="9" bestFit="1" customWidth="1"/>
    <col min="13330" max="13330" width="12" style="9" bestFit="1" customWidth="1"/>
    <col min="13331" max="13331" width="14.7109375" style="9" bestFit="1" customWidth="1"/>
    <col min="13332" max="13332" width="15.28515625" style="9" customWidth="1"/>
    <col min="13333" max="13333" width="12.28515625" style="9" customWidth="1"/>
    <col min="13334" max="13334" width="8" style="9" bestFit="1" customWidth="1"/>
    <col min="13335" max="13336" width="13" style="9" bestFit="1" customWidth="1"/>
    <col min="13337" max="13337" width="8.85546875" style="9" bestFit="1" customWidth="1"/>
    <col min="13338" max="13338" width="16" style="9" customWidth="1"/>
    <col min="13339" max="13339" width="11.28515625" style="9" customWidth="1"/>
    <col min="13340" max="13340" width="13" style="9" bestFit="1" customWidth="1"/>
    <col min="13341" max="13341" width="14.42578125" style="9" customWidth="1"/>
    <col min="13342" max="13342" width="13" style="9" bestFit="1" customWidth="1"/>
    <col min="13343" max="13343" width="16" style="9" customWidth="1"/>
    <col min="13344" max="13344" width="11" style="9" bestFit="1" customWidth="1"/>
    <col min="13345" max="13345" width="12.140625" style="9" bestFit="1" customWidth="1"/>
    <col min="13346" max="13346" width="13.7109375" style="9" bestFit="1" customWidth="1"/>
    <col min="13347" max="13536" width="10.7109375" style="9"/>
    <col min="13537" max="13537" width="3.140625" style="9" bestFit="1" customWidth="1"/>
    <col min="13538" max="13538" width="17" style="9" bestFit="1" customWidth="1"/>
    <col min="13539" max="13539" width="17.7109375" style="9" customWidth="1"/>
    <col min="13540" max="13540" width="9.85546875" style="9" customWidth="1"/>
    <col min="13541" max="13541" width="10.85546875" style="9" customWidth="1"/>
    <col min="13542" max="13542" width="32.42578125" style="9" bestFit="1" customWidth="1"/>
    <col min="13543" max="13552" width="16" style="9" customWidth="1"/>
    <col min="13553" max="13553" width="14.140625" style="9" bestFit="1" customWidth="1"/>
    <col min="13554" max="13554" width="13.42578125" style="9" bestFit="1" customWidth="1"/>
    <col min="13555" max="13555" width="15.42578125" style="9" bestFit="1" customWidth="1"/>
    <col min="13556" max="13556" width="13.42578125" style="9" bestFit="1" customWidth="1"/>
    <col min="13557" max="13557" width="14.7109375" style="9" customWidth="1"/>
    <col min="13558" max="13567" width="16" style="9" customWidth="1"/>
    <col min="13568" max="13568" width="13.85546875" style="9" customWidth="1"/>
    <col min="13569" max="13569" width="13.42578125" style="9" customWidth="1"/>
    <col min="13570" max="13570" width="12.7109375" style="9" customWidth="1"/>
    <col min="13571" max="13571" width="15.7109375" style="9" bestFit="1" customWidth="1"/>
    <col min="13572" max="13572" width="14.140625" style="9" customWidth="1"/>
    <col min="13573" max="13573" width="15.85546875" style="9" bestFit="1" customWidth="1"/>
    <col min="13574" max="13574" width="13.85546875" style="9" bestFit="1" customWidth="1"/>
    <col min="13575" max="13575" width="12.85546875" style="9" customWidth="1"/>
    <col min="13576" max="13576" width="16" style="9" customWidth="1"/>
    <col min="13577" max="13577" width="11.42578125" style="9" bestFit="1" customWidth="1"/>
    <col min="13578" max="13578" width="14.85546875" style="9" bestFit="1" customWidth="1"/>
    <col min="13579" max="13579" width="13.85546875" style="9" bestFit="1" customWidth="1"/>
    <col min="13580" max="13580" width="13.85546875" style="9" customWidth="1"/>
    <col min="13581" max="13581" width="13.85546875" style="9" bestFit="1" customWidth="1"/>
    <col min="13582" max="13582" width="16" style="9" customWidth="1"/>
    <col min="13583" max="13583" width="13" style="9" customWidth="1"/>
    <col min="13584" max="13584" width="13.42578125" style="9" bestFit="1" customWidth="1"/>
    <col min="13585" max="13585" width="10.7109375" style="9" bestFit="1" customWidth="1"/>
    <col min="13586" max="13586" width="12" style="9" bestFit="1" customWidth="1"/>
    <col min="13587" max="13587" width="14.7109375" style="9" bestFit="1" customWidth="1"/>
    <col min="13588" max="13588" width="15.28515625" style="9" customWidth="1"/>
    <col min="13589" max="13589" width="12.28515625" style="9" customWidth="1"/>
    <col min="13590" max="13590" width="8" style="9" bestFit="1" customWidth="1"/>
    <col min="13591" max="13592" width="13" style="9" bestFit="1" customWidth="1"/>
    <col min="13593" max="13593" width="8.85546875" style="9" bestFit="1" customWidth="1"/>
    <col min="13594" max="13594" width="16" style="9" customWidth="1"/>
    <col min="13595" max="13595" width="11.28515625" style="9" customWidth="1"/>
    <col min="13596" max="13596" width="13" style="9" bestFit="1" customWidth="1"/>
    <col min="13597" max="13597" width="14.42578125" style="9" customWidth="1"/>
    <col min="13598" max="13598" width="13" style="9" bestFit="1" customWidth="1"/>
    <col min="13599" max="13599" width="16" style="9" customWidth="1"/>
    <col min="13600" max="13600" width="11" style="9" bestFit="1" customWidth="1"/>
    <col min="13601" max="13601" width="12.140625" style="9" bestFit="1" customWidth="1"/>
    <col min="13602" max="13602" width="13.7109375" style="9" bestFit="1" customWidth="1"/>
    <col min="13603" max="13792" width="10.7109375" style="9"/>
    <col min="13793" max="13793" width="3.140625" style="9" bestFit="1" customWidth="1"/>
    <col min="13794" max="13794" width="17" style="9" bestFit="1" customWidth="1"/>
    <col min="13795" max="13795" width="17.7109375" style="9" customWidth="1"/>
    <col min="13796" max="13796" width="9.85546875" style="9" customWidth="1"/>
    <col min="13797" max="13797" width="10.85546875" style="9" customWidth="1"/>
    <col min="13798" max="13798" width="32.42578125" style="9" bestFit="1" customWidth="1"/>
    <col min="13799" max="13808" width="16" style="9" customWidth="1"/>
    <col min="13809" max="13809" width="14.140625" style="9" bestFit="1" customWidth="1"/>
    <col min="13810" max="13810" width="13.42578125" style="9" bestFit="1" customWidth="1"/>
    <col min="13811" max="13811" width="15.42578125" style="9" bestFit="1" customWidth="1"/>
    <col min="13812" max="13812" width="13.42578125" style="9" bestFit="1" customWidth="1"/>
    <col min="13813" max="13813" width="14.7109375" style="9" customWidth="1"/>
    <col min="13814" max="13823" width="16" style="9" customWidth="1"/>
    <col min="13824" max="13824" width="13.85546875" style="9" customWidth="1"/>
    <col min="13825" max="13825" width="13.42578125" style="9" customWidth="1"/>
    <col min="13826" max="13826" width="12.7109375" style="9" customWidth="1"/>
    <col min="13827" max="13827" width="15.7109375" style="9" bestFit="1" customWidth="1"/>
    <col min="13828" max="13828" width="14.140625" style="9" customWidth="1"/>
    <col min="13829" max="13829" width="15.85546875" style="9" bestFit="1" customWidth="1"/>
    <col min="13830" max="13830" width="13.85546875" style="9" bestFit="1" customWidth="1"/>
    <col min="13831" max="13831" width="12.85546875" style="9" customWidth="1"/>
    <col min="13832" max="13832" width="16" style="9" customWidth="1"/>
    <col min="13833" max="13833" width="11.42578125" style="9" bestFit="1" customWidth="1"/>
    <col min="13834" max="13834" width="14.85546875" style="9" bestFit="1" customWidth="1"/>
    <col min="13835" max="13835" width="13.85546875" style="9" bestFit="1" customWidth="1"/>
    <col min="13836" max="13836" width="13.85546875" style="9" customWidth="1"/>
    <col min="13837" max="13837" width="13.85546875" style="9" bestFit="1" customWidth="1"/>
    <col min="13838" max="13838" width="16" style="9" customWidth="1"/>
    <col min="13839" max="13839" width="13" style="9" customWidth="1"/>
    <col min="13840" max="13840" width="13.42578125" style="9" bestFit="1" customWidth="1"/>
    <col min="13841" max="13841" width="10.7109375" style="9" bestFit="1" customWidth="1"/>
    <col min="13842" max="13842" width="12" style="9" bestFit="1" customWidth="1"/>
    <col min="13843" max="13843" width="14.7109375" style="9" bestFit="1" customWidth="1"/>
    <col min="13844" max="13844" width="15.28515625" style="9" customWidth="1"/>
    <col min="13845" max="13845" width="12.28515625" style="9" customWidth="1"/>
    <col min="13846" max="13846" width="8" style="9" bestFit="1" customWidth="1"/>
    <col min="13847" max="13848" width="13" style="9" bestFit="1" customWidth="1"/>
    <col min="13849" max="13849" width="8.85546875" style="9" bestFit="1" customWidth="1"/>
    <col min="13850" max="13850" width="16" style="9" customWidth="1"/>
    <col min="13851" max="13851" width="11.28515625" style="9" customWidth="1"/>
    <col min="13852" max="13852" width="13" style="9" bestFit="1" customWidth="1"/>
    <col min="13853" max="13853" width="14.42578125" style="9" customWidth="1"/>
    <col min="13854" max="13854" width="13" style="9" bestFit="1" customWidth="1"/>
    <col min="13855" max="13855" width="16" style="9" customWidth="1"/>
    <col min="13856" max="13856" width="11" style="9" bestFit="1" customWidth="1"/>
    <col min="13857" max="13857" width="12.140625" style="9" bestFit="1" customWidth="1"/>
    <col min="13858" max="13858" width="13.7109375" style="9" bestFit="1" customWidth="1"/>
    <col min="13859" max="14048" width="10.7109375" style="9"/>
    <col min="14049" max="14049" width="3.140625" style="9" bestFit="1" customWidth="1"/>
    <col min="14050" max="14050" width="17" style="9" bestFit="1" customWidth="1"/>
    <col min="14051" max="14051" width="17.7109375" style="9" customWidth="1"/>
    <col min="14052" max="14052" width="9.85546875" style="9" customWidth="1"/>
    <col min="14053" max="14053" width="10.85546875" style="9" customWidth="1"/>
    <col min="14054" max="14054" width="32.42578125" style="9" bestFit="1" customWidth="1"/>
    <col min="14055" max="14064" width="16" style="9" customWidth="1"/>
    <col min="14065" max="14065" width="14.140625" style="9" bestFit="1" customWidth="1"/>
    <col min="14066" max="14066" width="13.42578125" style="9" bestFit="1" customWidth="1"/>
    <col min="14067" max="14067" width="15.42578125" style="9" bestFit="1" customWidth="1"/>
    <col min="14068" max="14068" width="13.42578125" style="9" bestFit="1" customWidth="1"/>
    <col min="14069" max="14069" width="14.7109375" style="9" customWidth="1"/>
    <col min="14070" max="14079" width="16" style="9" customWidth="1"/>
    <col min="14080" max="14080" width="13.85546875" style="9" customWidth="1"/>
    <col min="14081" max="14081" width="13.42578125" style="9" customWidth="1"/>
    <col min="14082" max="14082" width="12.7109375" style="9" customWidth="1"/>
    <col min="14083" max="14083" width="15.7109375" style="9" bestFit="1" customWidth="1"/>
    <col min="14084" max="14084" width="14.140625" style="9" customWidth="1"/>
    <col min="14085" max="14085" width="15.85546875" style="9" bestFit="1" customWidth="1"/>
    <col min="14086" max="14086" width="13.85546875" style="9" bestFit="1" customWidth="1"/>
    <col min="14087" max="14087" width="12.85546875" style="9" customWidth="1"/>
    <col min="14088" max="14088" width="16" style="9" customWidth="1"/>
    <col min="14089" max="14089" width="11.42578125" style="9" bestFit="1" customWidth="1"/>
    <col min="14090" max="14090" width="14.85546875" style="9" bestFit="1" customWidth="1"/>
    <col min="14091" max="14091" width="13.85546875" style="9" bestFit="1" customWidth="1"/>
    <col min="14092" max="14092" width="13.85546875" style="9" customWidth="1"/>
    <col min="14093" max="14093" width="13.85546875" style="9" bestFit="1" customWidth="1"/>
    <col min="14094" max="14094" width="16" style="9" customWidth="1"/>
    <col min="14095" max="14095" width="13" style="9" customWidth="1"/>
    <col min="14096" max="14096" width="13.42578125" style="9" bestFit="1" customWidth="1"/>
    <col min="14097" max="14097" width="10.7109375" style="9" bestFit="1" customWidth="1"/>
    <col min="14098" max="14098" width="12" style="9" bestFit="1" customWidth="1"/>
    <col min="14099" max="14099" width="14.7109375" style="9" bestFit="1" customWidth="1"/>
    <col min="14100" max="14100" width="15.28515625" style="9" customWidth="1"/>
    <col min="14101" max="14101" width="12.28515625" style="9" customWidth="1"/>
    <col min="14102" max="14102" width="8" style="9" bestFit="1" customWidth="1"/>
    <col min="14103" max="14104" width="13" style="9" bestFit="1" customWidth="1"/>
    <col min="14105" max="14105" width="8.85546875" style="9" bestFit="1" customWidth="1"/>
    <col min="14106" max="14106" width="16" style="9" customWidth="1"/>
    <col min="14107" max="14107" width="11.28515625" style="9" customWidth="1"/>
    <col min="14108" max="14108" width="13" style="9" bestFit="1" customWidth="1"/>
    <col min="14109" max="14109" width="14.42578125" style="9" customWidth="1"/>
    <col min="14110" max="14110" width="13" style="9" bestFit="1" customWidth="1"/>
    <col min="14111" max="14111" width="16" style="9" customWidth="1"/>
    <col min="14112" max="14112" width="11" style="9" bestFit="1" customWidth="1"/>
    <col min="14113" max="14113" width="12.140625" style="9" bestFit="1" customWidth="1"/>
    <col min="14114" max="14114" width="13.7109375" style="9" bestFit="1" customWidth="1"/>
    <col min="14115" max="14304" width="10.7109375" style="9"/>
    <col min="14305" max="14305" width="3.140625" style="9" bestFit="1" customWidth="1"/>
    <col min="14306" max="14306" width="17" style="9" bestFit="1" customWidth="1"/>
    <col min="14307" max="14307" width="17.7109375" style="9" customWidth="1"/>
    <col min="14308" max="14308" width="9.85546875" style="9" customWidth="1"/>
    <col min="14309" max="14309" width="10.85546875" style="9" customWidth="1"/>
    <col min="14310" max="14310" width="32.42578125" style="9" bestFit="1" customWidth="1"/>
    <col min="14311" max="14320" width="16" style="9" customWidth="1"/>
    <col min="14321" max="14321" width="14.140625" style="9" bestFit="1" customWidth="1"/>
    <col min="14322" max="14322" width="13.42578125" style="9" bestFit="1" customWidth="1"/>
    <col min="14323" max="14323" width="15.42578125" style="9" bestFit="1" customWidth="1"/>
    <col min="14324" max="14324" width="13.42578125" style="9" bestFit="1" customWidth="1"/>
    <col min="14325" max="14325" width="14.7109375" style="9" customWidth="1"/>
    <col min="14326" max="14335" width="16" style="9" customWidth="1"/>
    <col min="14336" max="14336" width="13.85546875" style="9" customWidth="1"/>
    <col min="14337" max="14337" width="13.42578125" style="9" customWidth="1"/>
    <col min="14338" max="14338" width="12.7109375" style="9" customWidth="1"/>
    <col min="14339" max="14339" width="15.7109375" style="9" bestFit="1" customWidth="1"/>
    <col min="14340" max="14340" width="14.140625" style="9" customWidth="1"/>
    <col min="14341" max="14341" width="15.85546875" style="9" bestFit="1" customWidth="1"/>
    <col min="14342" max="14342" width="13.85546875" style="9" bestFit="1" customWidth="1"/>
    <col min="14343" max="14343" width="12.85546875" style="9" customWidth="1"/>
    <col min="14344" max="14344" width="16" style="9" customWidth="1"/>
    <col min="14345" max="14345" width="11.42578125" style="9" bestFit="1" customWidth="1"/>
    <col min="14346" max="14346" width="14.85546875" style="9" bestFit="1" customWidth="1"/>
    <col min="14347" max="14347" width="13.85546875" style="9" bestFit="1" customWidth="1"/>
    <col min="14348" max="14348" width="13.85546875" style="9" customWidth="1"/>
    <col min="14349" max="14349" width="13.85546875" style="9" bestFit="1" customWidth="1"/>
    <col min="14350" max="14350" width="16" style="9" customWidth="1"/>
    <col min="14351" max="14351" width="13" style="9" customWidth="1"/>
    <col min="14352" max="14352" width="13.42578125" style="9" bestFit="1" customWidth="1"/>
    <col min="14353" max="14353" width="10.7109375" style="9" bestFit="1" customWidth="1"/>
    <col min="14354" max="14354" width="12" style="9" bestFit="1" customWidth="1"/>
    <col min="14355" max="14355" width="14.7109375" style="9" bestFit="1" customWidth="1"/>
    <col min="14356" max="14356" width="15.28515625" style="9" customWidth="1"/>
    <col min="14357" max="14357" width="12.28515625" style="9" customWidth="1"/>
    <col min="14358" max="14358" width="8" style="9" bestFit="1" customWidth="1"/>
    <col min="14359" max="14360" width="13" style="9" bestFit="1" customWidth="1"/>
    <col min="14361" max="14361" width="8.85546875" style="9" bestFit="1" customWidth="1"/>
    <col min="14362" max="14362" width="16" style="9" customWidth="1"/>
    <col min="14363" max="14363" width="11.28515625" style="9" customWidth="1"/>
    <col min="14364" max="14364" width="13" style="9" bestFit="1" customWidth="1"/>
    <col min="14365" max="14365" width="14.42578125" style="9" customWidth="1"/>
    <col min="14366" max="14366" width="13" style="9" bestFit="1" customWidth="1"/>
    <col min="14367" max="14367" width="16" style="9" customWidth="1"/>
    <col min="14368" max="14368" width="11" style="9" bestFit="1" customWidth="1"/>
    <col min="14369" max="14369" width="12.140625" style="9" bestFit="1" customWidth="1"/>
    <col min="14370" max="14370" width="13.7109375" style="9" bestFit="1" customWidth="1"/>
    <col min="14371" max="14560" width="10.7109375" style="9"/>
    <col min="14561" max="14561" width="3.140625" style="9" bestFit="1" customWidth="1"/>
    <col min="14562" max="14562" width="17" style="9" bestFit="1" customWidth="1"/>
    <col min="14563" max="14563" width="17.7109375" style="9" customWidth="1"/>
    <col min="14564" max="14564" width="9.85546875" style="9" customWidth="1"/>
    <col min="14565" max="14565" width="10.85546875" style="9" customWidth="1"/>
    <col min="14566" max="14566" width="32.42578125" style="9" bestFit="1" customWidth="1"/>
    <col min="14567" max="14576" width="16" style="9" customWidth="1"/>
    <col min="14577" max="14577" width="14.140625" style="9" bestFit="1" customWidth="1"/>
    <col min="14578" max="14578" width="13.42578125" style="9" bestFit="1" customWidth="1"/>
    <col min="14579" max="14579" width="15.42578125" style="9" bestFit="1" customWidth="1"/>
    <col min="14580" max="14580" width="13.42578125" style="9" bestFit="1" customWidth="1"/>
    <col min="14581" max="14581" width="14.7109375" style="9" customWidth="1"/>
    <col min="14582" max="14591" width="16" style="9" customWidth="1"/>
    <col min="14592" max="14592" width="13.85546875" style="9" customWidth="1"/>
    <col min="14593" max="14593" width="13.42578125" style="9" customWidth="1"/>
    <col min="14594" max="14594" width="12.7109375" style="9" customWidth="1"/>
    <col min="14595" max="14595" width="15.7109375" style="9" bestFit="1" customWidth="1"/>
    <col min="14596" max="14596" width="14.140625" style="9" customWidth="1"/>
    <col min="14597" max="14597" width="15.85546875" style="9" bestFit="1" customWidth="1"/>
    <col min="14598" max="14598" width="13.85546875" style="9" bestFit="1" customWidth="1"/>
    <col min="14599" max="14599" width="12.85546875" style="9" customWidth="1"/>
    <col min="14600" max="14600" width="16" style="9" customWidth="1"/>
    <col min="14601" max="14601" width="11.42578125" style="9" bestFit="1" customWidth="1"/>
    <col min="14602" max="14602" width="14.85546875" style="9" bestFit="1" customWidth="1"/>
    <col min="14603" max="14603" width="13.85546875" style="9" bestFit="1" customWidth="1"/>
    <col min="14604" max="14604" width="13.85546875" style="9" customWidth="1"/>
    <col min="14605" max="14605" width="13.85546875" style="9" bestFit="1" customWidth="1"/>
    <col min="14606" max="14606" width="16" style="9" customWidth="1"/>
    <col min="14607" max="14607" width="13" style="9" customWidth="1"/>
    <col min="14608" max="14608" width="13.42578125" style="9" bestFit="1" customWidth="1"/>
    <col min="14609" max="14609" width="10.7109375" style="9" bestFit="1" customWidth="1"/>
    <col min="14610" max="14610" width="12" style="9" bestFit="1" customWidth="1"/>
    <col min="14611" max="14611" width="14.7109375" style="9" bestFit="1" customWidth="1"/>
    <col min="14612" max="14612" width="15.28515625" style="9" customWidth="1"/>
    <col min="14613" max="14613" width="12.28515625" style="9" customWidth="1"/>
    <col min="14614" max="14614" width="8" style="9" bestFit="1" customWidth="1"/>
    <col min="14615" max="14616" width="13" style="9" bestFit="1" customWidth="1"/>
    <col min="14617" max="14617" width="8.85546875" style="9" bestFit="1" customWidth="1"/>
    <col min="14618" max="14618" width="16" style="9" customWidth="1"/>
    <col min="14619" max="14619" width="11.28515625" style="9" customWidth="1"/>
    <col min="14620" max="14620" width="13" style="9" bestFit="1" customWidth="1"/>
    <col min="14621" max="14621" width="14.42578125" style="9" customWidth="1"/>
    <col min="14622" max="14622" width="13" style="9" bestFit="1" customWidth="1"/>
    <col min="14623" max="14623" width="16" style="9" customWidth="1"/>
    <col min="14624" max="14624" width="11" style="9" bestFit="1" customWidth="1"/>
    <col min="14625" max="14625" width="12.140625" style="9" bestFit="1" customWidth="1"/>
    <col min="14626" max="14626" width="13.7109375" style="9" bestFit="1" customWidth="1"/>
    <col min="14627" max="14816" width="10.7109375" style="9"/>
    <col min="14817" max="14817" width="3.140625" style="9" bestFit="1" customWidth="1"/>
    <col min="14818" max="14818" width="17" style="9" bestFit="1" customWidth="1"/>
    <col min="14819" max="14819" width="17.7109375" style="9" customWidth="1"/>
    <col min="14820" max="14820" width="9.85546875" style="9" customWidth="1"/>
    <col min="14821" max="14821" width="10.85546875" style="9" customWidth="1"/>
    <col min="14822" max="14822" width="32.42578125" style="9" bestFit="1" customWidth="1"/>
    <col min="14823" max="14832" width="16" style="9" customWidth="1"/>
    <col min="14833" max="14833" width="14.140625" style="9" bestFit="1" customWidth="1"/>
    <col min="14834" max="14834" width="13.42578125" style="9" bestFit="1" customWidth="1"/>
    <col min="14835" max="14835" width="15.42578125" style="9" bestFit="1" customWidth="1"/>
    <col min="14836" max="14836" width="13.42578125" style="9" bestFit="1" customWidth="1"/>
    <col min="14837" max="14837" width="14.7109375" style="9" customWidth="1"/>
    <col min="14838" max="14847" width="16" style="9" customWidth="1"/>
    <col min="14848" max="14848" width="13.85546875" style="9" customWidth="1"/>
    <col min="14849" max="14849" width="13.42578125" style="9" customWidth="1"/>
    <col min="14850" max="14850" width="12.7109375" style="9" customWidth="1"/>
    <col min="14851" max="14851" width="15.7109375" style="9" bestFit="1" customWidth="1"/>
    <col min="14852" max="14852" width="14.140625" style="9" customWidth="1"/>
    <col min="14853" max="14853" width="15.85546875" style="9" bestFit="1" customWidth="1"/>
    <col min="14854" max="14854" width="13.85546875" style="9" bestFit="1" customWidth="1"/>
    <col min="14855" max="14855" width="12.85546875" style="9" customWidth="1"/>
    <col min="14856" max="14856" width="16" style="9" customWidth="1"/>
    <col min="14857" max="14857" width="11.42578125" style="9" bestFit="1" customWidth="1"/>
    <col min="14858" max="14858" width="14.85546875" style="9" bestFit="1" customWidth="1"/>
    <col min="14859" max="14859" width="13.85546875" style="9" bestFit="1" customWidth="1"/>
    <col min="14860" max="14860" width="13.85546875" style="9" customWidth="1"/>
    <col min="14861" max="14861" width="13.85546875" style="9" bestFit="1" customWidth="1"/>
    <col min="14862" max="14862" width="16" style="9" customWidth="1"/>
    <col min="14863" max="14863" width="13" style="9" customWidth="1"/>
    <col min="14864" max="14864" width="13.42578125" style="9" bestFit="1" customWidth="1"/>
    <col min="14865" max="14865" width="10.7109375" style="9" bestFit="1" customWidth="1"/>
    <col min="14866" max="14866" width="12" style="9" bestFit="1" customWidth="1"/>
    <col min="14867" max="14867" width="14.7109375" style="9" bestFit="1" customWidth="1"/>
    <col min="14868" max="14868" width="15.28515625" style="9" customWidth="1"/>
    <col min="14869" max="14869" width="12.28515625" style="9" customWidth="1"/>
    <col min="14870" max="14870" width="8" style="9" bestFit="1" customWidth="1"/>
    <col min="14871" max="14872" width="13" style="9" bestFit="1" customWidth="1"/>
    <col min="14873" max="14873" width="8.85546875" style="9" bestFit="1" customWidth="1"/>
    <col min="14874" max="14874" width="16" style="9" customWidth="1"/>
    <col min="14875" max="14875" width="11.28515625" style="9" customWidth="1"/>
    <col min="14876" max="14876" width="13" style="9" bestFit="1" customWidth="1"/>
    <col min="14877" max="14877" width="14.42578125" style="9" customWidth="1"/>
    <col min="14878" max="14878" width="13" style="9" bestFit="1" customWidth="1"/>
    <col min="14879" max="14879" width="16" style="9" customWidth="1"/>
    <col min="14880" max="14880" width="11" style="9" bestFit="1" customWidth="1"/>
    <col min="14881" max="14881" width="12.140625" style="9" bestFit="1" customWidth="1"/>
    <col min="14882" max="14882" width="13.7109375" style="9" bestFit="1" customWidth="1"/>
    <col min="14883" max="15072" width="10.7109375" style="9"/>
    <col min="15073" max="15073" width="3.140625" style="9" bestFit="1" customWidth="1"/>
    <col min="15074" max="15074" width="17" style="9" bestFit="1" customWidth="1"/>
    <col min="15075" max="15075" width="17.7109375" style="9" customWidth="1"/>
    <col min="15076" max="15076" width="9.85546875" style="9" customWidth="1"/>
    <col min="15077" max="15077" width="10.85546875" style="9" customWidth="1"/>
    <col min="15078" max="15078" width="32.42578125" style="9" bestFit="1" customWidth="1"/>
    <col min="15079" max="15088" width="16" style="9" customWidth="1"/>
    <col min="15089" max="15089" width="14.140625" style="9" bestFit="1" customWidth="1"/>
    <col min="15090" max="15090" width="13.42578125" style="9" bestFit="1" customWidth="1"/>
    <col min="15091" max="15091" width="15.42578125" style="9" bestFit="1" customWidth="1"/>
    <col min="15092" max="15092" width="13.42578125" style="9" bestFit="1" customWidth="1"/>
    <col min="15093" max="15093" width="14.7109375" style="9" customWidth="1"/>
    <col min="15094" max="15103" width="16" style="9" customWidth="1"/>
    <col min="15104" max="15104" width="13.85546875" style="9" customWidth="1"/>
    <col min="15105" max="15105" width="13.42578125" style="9" customWidth="1"/>
    <col min="15106" max="15106" width="12.7109375" style="9" customWidth="1"/>
    <col min="15107" max="15107" width="15.7109375" style="9" bestFit="1" customWidth="1"/>
    <col min="15108" max="15108" width="14.140625" style="9" customWidth="1"/>
    <col min="15109" max="15109" width="15.85546875" style="9" bestFit="1" customWidth="1"/>
    <col min="15110" max="15110" width="13.85546875" style="9" bestFit="1" customWidth="1"/>
    <col min="15111" max="15111" width="12.85546875" style="9" customWidth="1"/>
    <col min="15112" max="15112" width="16" style="9" customWidth="1"/>
    <col min="15113" max="15113" width="11.42578125" style="9" bestFit="1" customWidth="1"/>
    <col min="15114" max="15114" width="14.85546875" style="9" bestFit="1" customWidth="1"/>
    <col min="15115" max="15115" width="13.85546875" style="9" bestFit="1" customWidth="1"/>
    <col min="15116" max="15116" width="13.85546875" style="9" customWidth="1"/>
    <col min="15117" max="15117" width="13.85546875" style="9" bestFit="1" customWidth="1"/>
    <col min="15118" max="15118" width="16" style="9" customWidth="1"/>
    <col min="15119" max="15119" width="13" style="9" customWidth="1"/>
    <col min="15120" max="15120" width="13.42578125" style="9" bestFit="1" customWidth="1"/>
    <col min="15121" max="15121" width="10.7109375" style="9" bestFit="1" customWidth="1"/>
    <col min="15122" max="15122" width="12" style="9" bestFit="1" customWidth="1"/>
    <col min="15123" max="15123" width="14.7109375" style="9" bestFit="1" customWidth="1"/>
    <col min="15124" max="15124" width="15.28515625" style="9" customWidth="1"/>
    <col min="15125" max="15125" width="12.28515625" style="9" customWidth="1"/>
    <col min="15126" max="15126" width="8" style="9" bestFit="1" customWidth="1"/>
    <col min="15127" max="15128" width="13" style="9" bestFit="1" customWidth="1"/>
    <col min="15129" max="15129" width="8.85546875" style="9" bestFit="1" customWidth="1"/>
    <col min="15130" max="15130" width="16" style="9" customWidth="1"/>
    <col min="15131" max="15131" width="11.28515625" style="9" customWidth="1"/>
    <col min="15132" max="15132" width="13" style="9" bestFit="1" customWidth="1"/>
    <col min="15133" max="15133" width="14.42578125" style="9" customWidth="1"/>
    <col min="15134" max="15134" width="13" style="9" bestFit="1" customWidth="1"/>
    <col min="15135" max="15135" width="16" style="9" customWidth="1"/>
    <col min="15136" max="15136" width="11" style="9" bestFit="1" customWidth="1"/>
    <col min="15137" max="15137" width="12.140625" style="9" bestFit="1" customWidth="1"/>
    <col min="15138" max="15138" width="13.7109375" style="9" bestFit="1" customWidth="1"/>
    <col min="15139" max="15328" width="10.7109375" style="9"/>
    <col min="15329" max="15329" width="3.140625" style="9" bestFit="1" customWidth="1"/>
    <col min="15330" max="15330" width="17" style="9" bestFit="1" customWidth="1"/>
    <col min="15331" max="15331" width="17.7109375" style="9" customWidth="1"/>
    <col min="15332" max="15332" width="9.85546875" style="9" customWidth="1"/>
    <col min="15333" max="15333" width="10.85546875" style="9" customWidth="1"/>
    <col min="15334" max="15334" width="32.42578125" style="9" bestFit="1" customWidth="1"/>
    <col min="15335" max="15344" width="16" style="9" customWidth="1"/>
    <col min="15345" max="15345" width="14.140625" style="9" bestFit="1" customWidth="1"/>
    <col min="15346" max="15346" width="13.42578125" style="9" bestFit="1" customWidth="1"/>
    <col min="15347" max="15347" width="15.42578125" style="9" bestFit="1" customWidth="1"/>
    <col min="15348" max="15348" width="13.42578125" style="9" bestFit="1" customWidth="1"/>
    <col min="15349" max="15349" width="14.7109375" style="9" customWidth="1"/>
    <col min="15350" max="15359" width="16" style="9" customWidth="1"/>
    <col min="15360" max="15360" width="13.85546875" style="9" customWidth="1"/>
    <col min="15361" max="15361" width="13.42578125" style="9" customWidth="1"/>
    <col min="15362" max="15362" width="12.7109375" style="9" customWidth="1"/>
    <col min="15363" max="15363" width="15.7109375" style="9" bestFit="1" customWidth="1"/>
    <col min="15364" max="15364" width="14.140625" style="9" customWidth="1"/>
    <col min="15365" max="15365" width="15.85546875" style="9" bestFit="1" customWidth="1"/>
    <col min="15366" max="15366" width="13.85546875" style="9" bestFit="1" customWidth="1"/>
    <col min="15367" max="15367" width="12.85546875" style="9" customWidth="1"/>
    <col min="15368" max="15368" width="16" style="9" customWidth="1"/>
    <col min="15369" max="15369" width="11.42578125" style="9" bestFit="1" customWidth="1"/>
    <col min="15370" max="15370" width="14.85546875" style="9" bestFit="1" customWidth="1"/>
    <col min="15371" max="15371" width="13.85546875" style="9" bestFit="1" customWidth="1"/>
    <col min="15372" max="15372" width="13.85546875" style="9" customWidth="1"/>
    <col min="15373" max="15373" width="13.85546875" style="9" bestFit="1" customWidth="1"/>
    <col min="15374" max="15374" width="16" style="9" customWidth="1"/>
    <col min="15375" max="15375" width="13" style="9" customWidth="1"/>
    <col min="15376" max="15376" width="13.42578125" style="9" bestFit="1" customWidth="1"/>
    <col min="15377" max="15377" width="10.7109375" style="9" bestFit="1" customWidth="1"/>
    <col min="15378" max="15378" width="12" style="9" bestFit="1" customWidth="1"/>
    <col min="15379" max="15379" width="14.7109375" style="9" bestFit="1" customWidth="1"/>
    <col min="15380" max="15380" width="15.28515625" style="9" customWidth="1"/>
    <col min="15381" max="15381" width="12.28515625" style="9" customWidth="1"/>
    <col min="15382" max="15382" width="8" style="9" bestFit="1" customWidth="1"/>
    <col min="15383" max="15384" width="13" style="9" bestFit="1" customWidth="1"/>
    <col min="15385" max="15385" width="8.85546875" style="9" bestFit="1" customWidth="1"/>
    <col min="15386" max="15386" width="16" style="9" customWidth="1"/>
    <col min="15387" max="15387" width="11.28515625" style="9" customWidth="1"/>
    <col min="15388" max="15388" width="13" style="9" bestFit="1" customWidth="1"/>
    <col min="15389" max="15389" width="14.42578125" style="9" customWidth="1"/>
    <col min="15390" max="15390" width="13" style="9" bestFit="1" customWidth="1"/>
    <col min="15391" max="15391" width="16" style="9" customWidth="1"/>
    <col min="15392" max="15392" width="11" style="9" bestFit="1" customWidth="1"/>
    <col min="15393" max="15393" width="12.140625" style="9" bestFit="1" customWidth="1"/>
    <col min="15394" max="15394" width="13.7109375" style="9" bestFit="1" customWidth="1"/>
    <col min="15395" max="15584" width="10.7109375" style="9"/>
    <col min="15585" max="15585" width="3.140625" style="9" bestFit="1" customWidth="1"/>
    <col min="15586" max="15586" width="17" style="9" bestFit="1" customWidth="1"/>
    <col min="15587" max="15587" width="17.7109375" style="9" customWidth="1"/>
    <col min="15588" max="15588" width="9.85546875" style="9" customWidth="1"/>
    <col min="15589" max="15589" width="10.85546875" style="9" customWidth="1"/>
    <col min="15590" max="15590" width="32.42578125" style="9" bestFit="1" customWidth="1"/>
    <col min="15591" max="15600" width="16" style="9" customWidth="1"/>
    <col min="15601" max="15601" width="14.140625" style="9" bestFit="1" customWidth="1"/>
    <col min="15602" max="15602" width="13.42578125" style="9" bestFit="1" customWidth="1"/>
    <col min="15603" max="15603" width="15.42578125" style="9" bestFit="1" customWidth="1"/>
    <col min="15604" max="15604" width="13.42578125" style="9" bestFit="1" customWidth="1"/>
    <col min="15605" max="15605" width="14.7109375" style="9" customWidth="1"/>
    <col min="15606" max="15615" width="16" style="9" customWidth="1"/>
    <col min="15616" max="15616" width="13.85546875" style="9" customWidth="1"/>
    <col min="15617" max="15617" width="13.42578125" style="9" customWidth="1"/>
    <col min="15618" max="15618" width="12.7109375" style="9" customWidth="1"/>
    <col min="15619" max="15619" width="15.7109375" style="9" bestFit="1" customWidth="1"/>
    <col min="15620" max="15620" width="14.140625" style="9" customWidth="1"/>
    <col min="15621" max="15621" width="15.85546875" style="9" bestFit="1" customWidth="1"/>
    <col min="15622" max="15622" width="13.85546875" style="9" bestFit="1" customWidth="1"/>
    <col min="15623" max="15623" width="12.85546875" style="9" customWidth="1"/>
    <col min="15624" max="15624" width="16" style="9" customWidth="1"/>
    <col min="15625" max="15625" width="11.42578125" style="9" bestFit="1" customWidth="1"/>
    <col min="15626" max="15626" width="14.85546875" style="9" bestFit="1" customWidth="1"/>
    <col min="15627" max="15627" width="13.85546875" style="9" bestFit="1" customWidth="1"/>
    <col min="15628" max="15628" width="13.85546875" style="9" customWidth="1"/>
    <col min="15629" max="15629" width="13.85546875" style="9" bestFit="1" customWidth="1"/>
    <col min="15630" max="15630" width="16" style="9" customWidth="1"/>
    <col min="15631" max="15631" width="13" style="9" customWidth="1"/>
    <col min="15632" max="15632" width="13.42578125" style="9" bestFit="1" customWidth="1"/>
    <col min="15633" max="15633" width="10.7109375" style="9" bestFit="1" customWidth="1"/>
    <col min="15634" max="15634" width="12" style="9" bestFit="1" customWidth="1"/>
    <col min="15635" max="15635" width="14.7109375" style="9" bestFit="1" customWidth="1"/>
    <col min="15636" max="15636" width="15.28515625" style="9" customWidth="1"/>
    <col min="15637" max="15637" width="12.28515625" style="9" customWidth="1"/>
    <col min="15638" max="15638" width="8" style="9" bestFit="1" customWidth="1"/>
    <col min="15639" max="15640" width="13" style="9" bestFit="1" customWidth="1"/>
    <col min="15641" max="15641" width="8.85546875" style="9" bestFit="1" customWidth="1"/>
    <col min="15642" max="15642" width="16" style="9" customWidth="1"/>
    <col min="15643" max="15643" width="11.28515625" style="9" customWidth="1"/>
    <col min="15644" max="15644" width="13" style="9" bestFit="1" customWidth="1"/>
    <col min="15645" max="15645" width="14.42578125" style="9" customWidth="1"/>
    <col min="15646" max="15646" width="13" style="9" bestFit="1" customWidth="1"/>
    <col min="15647" max="15647" width="16" style="9" customWidth="1"/>
    <col min="15648" max="15648" width="11" style="9" bestFit="1" customWidth="1"/>
    <col min="15649" max="15649" width="12.140625" style="9" bestFit="1" customWidth="1"/>
    <col min="15650" max="15650" width="13.7109375" style="9" bestFit="1" customWidth="1"/>
    <col min="15651" max="15840" width="10.7109375" style="9"/>
    <col min="15841" max="15841" width="3.140625" style="9" bestFit="1" customWidth="1"/>
    <col min="15842" max="15842" width="17" style="9" bestFit="1" customWidth="1"/>
    <col min="15843" max="15843" width="17.7109375" style="9" customWidth="1"/>
    <col min="15844" max="15844" width="9.85546875" style="9" customWidth="1"/>
    <col min="15845" max="15845" width="10.85546875" style="9" customWidth="1"/>
    <col min="15846" max="15846" width="32.42578125" style="9" bestFit="1" customWidth="1"/>
    <col min="15847" max="15856" width="16" style="9" customWidth="1"/>
    <col min="15857" max="15857" width="14.140625" style="9" bestFit="1" customWidth="1"/>
    <col min="15858" max="15858" width="13.42578125" style="9" bestFit="1" customWidth="1"/>
    <col min="15859" max="15859" width="15.42578125" style="9" bestFit="1" customWidth="1"/>
    <col min="15860" max="15860" width="13.42578125" style="9" bestFit="1" customWidth="1"/>
    <col min="15861" max="15861" width="14.7109375" style="9" customWidth="1"/>
    <col min="15862" max="15871" width="16" style="9" customWidth="1"/>
    <col min="15872" max="15872" width="13.85546875" style="9" customWidth="1"/>
    <col min="15873" max="15873" width="13.42578125" style="9" customWidth="1"/>
    <col min="15874" max="15874" width="12.7109375" style="9" customWidth="1"/>
    <col min="15875" max="15875" width="15.7109375" style="9" bestFit="1" customWidth="1"/>
    <col min="15876" max="15876" width="14.140625" style="9" customWidth="1"/>
    <col min="15877" max="15877" width="15.85546875" style="9" bestFit="1" customWidth="1"/>
    <col min="15878" max="15878" width="13.85546875" style="9" bestFit="1" customWidth="1"/>
    <col min="15879" max="15879" width="12.85546875" style="9" customWidth="1"/>
    <col min="15880" max="15880" width="16" style="9" customWidth="1"/>
    <col min="15881" max="15881" width="11.42578125" style="9" bestFit="1" customWidth="1"/>
    <col min="15882" max="15882" width="14.85546875" style="9" bestFit="1" customWidth="1"/>
    <col min="15883" max="15883" width="13.85546875" style="9" bestFit="1" customWidth="1"/>
    <col min="15884" max="15884" width="13.85546875" style="9" customWidth="1"/>
    <col min="15885" max="15885" width="13.85546875" style="9" bestFit="1" customWidth="1"/>
    <col min="15886" max="15886" width="16" style="9" customWidth="1"/>
    <col min="15887" max="15887" width="13" style="9" customWidth="1"/>
    <col min="15888" max="15888" width="13.42578125" style="9" bestFit="1" customWidth="1"/>
    <col min="15889" max="15889" width="10.7109375" style="9" bestFit="1" customWidth="1"/>
    <col min="15890" max="15890" width="12" style="9" bestFit="1" customWidth="1"/>
    <col min="15891" max="15891" width="14.7109375" style="9" bestFit="1" customWidth="1"/>
    <col min="15892" max="15892" width="15.28515625" style="9" customWidth="1"/>
    <col min="15893" max="15893" width="12.28515625" style="9" customWidth="1"/>
    <col min="15894" max="15894" width="8" style="9" bestFit="1" customWidth="1"/>
    <col min="15895" max="15896" width="13" style="9" bestFit="1" customWidth="1"/>
    <col min="15897" max="15897" width="8.85546875" style="9" bestFit="1" customWidth="1"/>
    <col min="15898" max="15898" width="16" style="9" customWidth="1"/>
    <col min="15899" max="15899" width="11.28515625" style="9" customWidth="1"/>
    <col min="15900" max="15900" width="13" style="9" bestFit="1" customWidth="1"/>
    <col min="15901" max="15901" width="14.42578125" style="9" customWidth="1"/>
    <col min="15902" max="15902" width="13" style="9" bestFit="1" customWidth="1"/>
    <col min="15903" max="15903" width="16" style="9" customWidth="1"/>
    <col min="15904" max="15904" width="11" style="9" bestFit="1" customWidth="1"/>
    <col min="15905" max="15905" width="12.140625" style="9" bestFit="1" customWidth="1"/>
    <col min="15906" max="15906" width="13.7109375" style="9" bestFit="1" customWidth="1"/>
    <col min="15907" max="16096" width="10.7109375" style="9"/>
    <col min="16097" max="16097" width="3.140625" style="9" bestFit="1" customWidth="1"/>
    <col min="16098" max="16098" width="17" style="9" bestFit="1" customWidth="1"/>
    <col min="16099" max="16099" width="17.7109375" style="9" customWidth="1"/>
    <col min="16100" max="16100" width="9.85546875" style="9" customWidth="1"/>
    <col min="16101" max="16101" width="10.85546875" style="9" customWidth="1"/>
    <col min="16102" max="16102" width="32.42578125" style="9" bestFit="1" customWidth="1"/>
    <col min="16103" max="16112" width="16" style="9" customWidth="1"/>
    <col min="16113" max="16113" width="14.140625" style="9" bestFit="1" customWidth="1"/>
    <col min="16114" max="16114" width="13.42578125" style="9" bestFit="1" customWidth="1"/>
    <col min="16115" max="16115" width="15.42578125" style="9" bestFit="1" customWidth="1"/>
    <col min="16116" max="16116" width="13.42578125" style="9" bestFit="1" customWidth="1"/>
    <col min="16117" max="16117" width="14.7109375" style="9" customWidth="1"/>
    <col min="16118" max="16127" width="16" style="9" customWidth="1"/>
    <col min="16128" max="16128" width="13.85546875" style="9" customWidth="1"/>
    <col min="16129" max="16129" width="13.42578125" style="9" customWidth="1"/>
    <col min="16130" max="16130" width="12.7109375" style="9" customWidth="1"/>
    <col min="16131" max="16131" width="15.7109375" style="9" bestFit="1" customWidth="1"/>
    <col min="16132" max="16132" width="14.140625" style="9" customWidth="1"/>
    <col min="16133" max="16133" width="15.85546875" style="9" bestFit="1" customWidth="1"/>
    <col min="16134" max="16134" width="13.85546875" style="9" bestFit="1" customWidth="1"/>
    <col min="16135" max="16135" width="12.85546875" style="9" customWidth="1"/>
    <col min="16136" max="16136" width="16" style="9" customWidth="1"/>
    <col min="16137" max="16137" width="11.42578125" style="9" bestFit="1" customWidth="1"/>
    <col min="16138" max="16138" width="14.85546875" style="9" bestFit="1" customWidth="1"/>
    <col min="16139" max="16139" width="13.85546875" style="9" bestFit="1" customWidth="1"/>
    <col min="16140" max="16140" width="13.85546875" style="9" customWidth="1"/>
    <col min="16141" max="16141" width="13.85546875" style="9" bestFit="1" customWidth="1"/>
    <col min="16142" max="16142" width="16" style="9" customWidth="1"/>
    <col min="16143" max="16143" width="13" style="9" customWidth="1"/>
    <col min="16144" max="16144" width="13.42578125" style="9" bestFit="1" customWidth="1"/>
    <col min="16145" max="16145" width="10.7109375" style="9" bestFit="1" customWidth="1"/>
    <col min="16146" max="16146" width="12" style="9" bestFit="1" customWidth="1"/>
    <col min="16147" max="16147" width="14.7109375" style="9" bestFit="1" customWidth="1"/>
    <col min="16148" max="16148" width="15.28515625" style="9" customWidth="1"/>
    <col min="16149" max="16149" width="12.28515625" style="9" customWidth="1"/>
    <col min="16150" max="16150" width="8" style="9" bestFit="1" customWidth="1"/>
    <col min="16151" max="16152" width="13" style="9" bestFit="1" customWidth="1"/>
    <col min="16153" max="16153" width="8.85546875" style="9" bestFit="1" customWidth="1"/>
    <col min="16154" max="16154" width="16" style="9" customWidth="1"/>
    <col min="16155" max="16155" width="11.28515625" style="9" customWidth="1"/>
    <col min="16156" max="16156" width="13" style="9" bestFit="1" customWidth="1"/>
    <col min="16157" max="16157" width="14.42578125" style="9" customWidth="1"/>
    <col min="16158" max="16158" width="13" style="9" bestFit="1" customWidth="1"/>
    <col min="16159" max="16159" width="16" style="9" customWidth="1"/>
    <col min="16160" max="16160" width="11" style="9" bestFit="1" customWidth="1"/>
    <col min="16161" max="16161" width="12.140625" style="9" bestFit="1" customWidth="1"/>
    <col min="16162" max="16162" width="13.7109375" style="9" bestFit="1" customWidth="1"/>
    <col min="16163" max="16384" width="10.7109375" style="9"/>
  </cols>
  <sheetData>
    <row r="1" spans="1:35" s="1" customFormat="1" x14ac:dyDescent="0.2">
      <c r="A1" s="73" t="s">
        <v>11</v>
      </c>
      <c r="B1" s="72" t="s">
        <v>7</v>
      </c>
      <c r="C1" s="72"/>
      <c r="D1" s="72"/>
      <c r="E1" s="72"/>
      <c r="F1" s="72"/>
      <c r="G1" s="72"/>
      <c r="H1" s="72"/>
      <c r="I1" s="72"/>
      <c r="J1" s="48"/>
      <c r="K1" s="72" t="s">
        <v>9</v>
      </c>
      <c r="L1" s="72"/>
      <c r="M1" s="72"/>
      <c r="N1" s="48"/>
      <c r="O1" s="48" t="s">
        <v>43</v>
      </c>
      <c r="P1" s="48"/>
      <c r="Q1" s="48"/>
      <c r="R1" s="72" t="s">
        <v>64</v>
      </c>
      <c r="S1" s="72"/>
      <c r="T1" s="72"/>
      <c r="U1" s="72"/>
      <c r="V1" s="48"/>
      <c r="W1" s="48"/>
      <c r="X1" s="42"/>
      <c r="Y1" s="72" t="s">
        <v>71</v>
      </c>
      <c r="Z1" s="72"/>
      <c r="AA1" s="72"/>
      <c r="AB1" s="72"/>
      <c r="AC1" s="48"/>
      <c r="AD1" s="72" t="s">
        <v>70</v>
      </c>
      <c r="AE1" s="72"/>
      <c r="AF1" s="72"/>
      <c r="AG1" s="72"/>
    </row>
    <row r="2" spans="1:35" s="4" customFormat="1" ht="42" customHeight="1" x14ac:dyDescent="0.2">
      <c r="A2" s="74"/>
      <c r="B2" s="2" t="s">
        <v>12</v>
      </c>
      <c r="C2" s="2" t="s">
        <v>13</v>
      </c>
      <c r="D2" s="2" t="s">
        <v>14</v>
      </c>
      <c r="E2" s="2" t="s">
        <v>15</v>
      </c>
      <c r="F2" s="2" t="s">
        <v>16</v>
      </c>
      <c r="G2" s="2" t="s">
        <v>17</v>
      </c>
      <c r="H2" s="2" t="s">
        <v>18</v>
      </c>
      <c r="I2" s="3" t="s">
        <v>8</v>
      </c>
      <c r="J2" s="3"/>
      <c r="K2" s="2" t="s">
        <v>19</v>
      </c>
      <c r="L2" s="2" t="s">
        <v>20</v>
      </c>
      <c r="M2" s="3" t="s">
        <v>8</v>
      </c>
      <c r="N2" s="3"/>
      <c r="O2" s="2" t="s">
        <v>21</v>
      </c>
      <c r="P2" s="3" t="s">
        <v>8</v>
      </c>
      <c r="Q2" s="3"/>
      <c r="R2" s="2" t="s">
        <v>22</v>
      </c>
      <c r="S2" s="2" t="s">
        <v>23</v>
      </c>
      <c r="T2" s="58" t="s">
        <v>86</v>
      </c>
      <c r="U2" s="3" t="s">
        <v>8</v>
      </c>
      <c r="V2" s="3"/>
      <c r="W2" s="63" t="s">
        <v>72</v>
      </c>
      <c r="X2" s="63"/>
      <c r="Y2" s="50">
        <v>1</v>
      </c>
      <c r="Z2" s="50">
        <v>2</v>
      </c>
      <c r="AA2" s="50">
        <v>3</v>
      </c>
      <c r="AB2" s="3"/>
      <c r="AD2" s="50">
        <v>1</v>
      </c>
      <c r="AE2" s="50">
        <v>2</v>
      </c>
      <c r="AF2" s="50">
        <v>3</v>
      </c>
      <c r="AG2" s="3" t="s">
        <v>8</v>
      </c>
    </row>
    <row r="3" spans="1:35" s="5" customFormat="1" ht="20.399999999999999" x14ac:dyDescent="0.2">
      <c r="A3" s="5">
        <v>1</v>
      </c>
      <c r="B3" s="5">
        <f>Textual!G3</f>
        <v>2</v>
      </c>
      <c r="C3" s="5">
        <f>Textual!I3</f>
        <v>2</v>
      </c>
      <c r="D3" s="5">
        <f>Textual!K3</f>
        <v>2</v>
      </c>
      <c r="E3" s="5">
        <f>Textual!M3</f>
        <v>2</v>
      </c>
      <c r="F3" s="5">
        <f>Textual!O3</f>
        <v>2</v>
      </c>
      <c r="G3" s="5">
        <f>Textual!Q3</f>
        <v>2</v>
      </c>
      <c r="H3" s="5">
        <f>Textual!S3</f>
        <v>2</v>
      </c>
      <c r="I3" s="6">
        <f>AVERAGE(B3:H3)</f>
        <v>2</v>
      </c>
      <c r="J3" s="6"/>
      <c r="K3" s="5">
        <f>Textual!U3</f>
        <v>2</v>
      </c>
      <c r="L3" s="5">
        <f>Textual!W3</f>
        <v>2</v>
      </c>
      <c r="M3" s="6">
        <f t="shared" ref="M3:M7" si="0">AVERAGE(K3:L3)</f>
        <v>2</v>
      </c>
      <c r="N3" s="6"/>
      <c r="O3" s="5">
        <f>Textual!Y3</f>
        <v>2</v>
      </c>
      <c r="P3" s="6">
        <f t="shared" ref="P3:P7" si="1">AVERAGE(O3:O3)</f>
        <v>2</v>
      </c>
      <c r="Q3" s="6"/>
      <c r="R3" s="5">
        <f>Textual!AA3</f>
        <v>2</v>
      </c>
      <c r="S3" s="5">
        <f>Textual!AC3</f>
        <v>2</v>
      </c>
      <c r="T3" s="5">
        <f>Textual!AE3</f>
        <v>2</v>
      </c>
      <c r="U3" s="6">
        <f>IFERROR(AVERAGE(R3:T3),"")</f>
        <v>2</v>
      </c>
      <c r="V3" s="6"/>
      <c r="W3" s="64">
        <f>SUM(B3:H3,K3:L3,O3,R3:T3)</f>
        <v>26</v>
      </c>
      <c r="Y3" s="15" t="str">
        <f>Textual!AG3</f>
        <v>SuccessfulIn</v>
      </c>
      <c r="Z3" s="15" t="str">
        <f>Textual!AH3</f>
        <v>RecommendWithou</v>
      </c>
      <c r="AA3" s="16" t="str">
        <f>Textual!AI3</f>
        <v>TargetTheCandid</v>
      </c>
      <c r="AB3" s="6"/>
      <c r="AD3" s="61">
        <f>IF(Y3="SuccessfulIn",4,IF(Y3="SuccessfulIn2",3,IF(Y3="SuccessDoubtful",2,IF(Y3="SuccessDoubtfu2",1,))))</f>
        <v>4</v>
      </c>
      <c r="AE3" s="61">
        <f>IF(Z3="RecommendWithou",4,IF(Z3="WouldRecommend",3,IF(Z3="Recommendations",2,IF(Z3="UnableToRecomme",1))))</f>
        <v>4</v>
      </c>
      <c r="AF3" s="5">
        <f>IF(AA3="TargetTheCandid",3,IF(AA3="AcceptableThe",2,IF(AA3="Unacceptable",1)))</f>
        <v>3</v>
      </c>
      <c r="AG3" s="6">
        <f>AVERAGE(AD3:AF3)</f>
        <v>3.6666666666666665</v>
      </c>
    </row>
    <row r="4" spans="1:35" ht="20.399999999999999" x14ac:dyDescent="0.2">
      <c r="A4" s="5">
        <v>2</v>
      </c>
      <c r="B4" s="5">
        <f>Textual!G4</f>
        <v>2</v>
      </c>
      <c r="C4" s="5">
        <f>Textual!I4</f>
        <v>2</v>
      </c>
      <c r="D4" s="5">
        <f>Textual!K4</f>
        <v>2</v>
      </c>
      <c r="E4" s="5">
        <f>Textual!M4</f>
        <v>1</v>
      </c>
      <c r="F4" s="5">
        <f>Textual!O4</f>
        <v>1</v>
      </c>
      <c r="G4" s="5">
        <f>Textual!Q4</f>
        <v>1</v>
      </c>
      <c r="H4" s="5">
        <f>Textual!S4</f>
        <v>1</v>
      </c>
      <c r="I4" s="6">
        <f>AVERAGE(B4:H4)</f>
        <v>1.4285714285714286</v>
      </c>
      <c r="J4" s="8"/>
      <c r="K4" s="5">
        <f>Textual!U4</f>
        <v>2</v>
      </c>
      <c r="L4" s="5">
        <f>Textual!W4</f>
        <v>2</v>
      </c>
      <c r="M4" s="6">
        <f t="shared" si="0"/>
        <v>2</v>
      </c>
      <c r="N4" s="8"/>
      <c r="O4" s="5">
        <f>Textual!Y4</f>
        <v>2</v>
      </c>
      <c r="P4" s="6">
        <f t="shared" si="1"/>
        <v>2</v>
      </c>
      <c r="Q4" s="8"/>
      <c r="R4" s="5">
        <f>Textual!AA4</f>
        <v>2</v>
      </c>
      <c r="S4" s="5">
        <f>Textual!AC4</f>
        <v>2</v>
      </c>
      <c r="T4" s="5">
        <f>Textual!AE4</f>
        <v>2</v>
      </c>
      <c r="U4" s="6">
        <f t="shared" ref="U4:U7" si="2">AVERAGE(S4:S4)</f>
        <v>2</v>
      </c>
      <c r="V4" s="6"/>
      <c r="W4" s="64">
        <f t="shared" ref="W4:W13" si="3">SUM(B4:H4,K4:L4,O4,R4:T4)</f>
        <v>22</v>
      </c>
      <c r="Y4" s="15" t="str">
        <f>Textual!AG4</f>
        <v>SuccessfulIn2</v>
      </c>
      <c r="Z4" s="15" t="str">
        <f>Textual!AH4</f>
        <v>RecommendWithou</v>
      </c>
      <c r="AA4" s="16" t="str">
        <f>Textual!AI4</f>
        <v>TargetTheCandid</v>
      </c>
      <c r="AB4" s="6"/>
      <c r="AC4" s="9"/>
      <c r="AD4" s="61">
        <f t="shared" ref="AD4:AD7" si="4">IF(Y4="SuccessfulIn",4,IF(Y4="SuccessfulIn2",3,IF(Y4="SuccessDoubtful",2,IF(Y4="SuccessDoubtfu2",1,))))</f>
        <v>3</v>
      </c>
      <c r="AE4" s="61">
        <f>IF(Numerical!Z4="RecommendWithou",4,IF(Numerical!Z4="WouldRecommend",3,IF(Numerical!Z4="Recommendations",2,IF(Numerical!Z4="UnableToRecomme",1))))</f>
        <v>4</v>
      </c>
      <c r="AF4" s="5">
        <f t="shared" ref="AF4:AF7" si="5">IF(AA4="TargetTheCandid",3,IF(AA4="AcceptableThe",2,IF(AA4="Unacceptable",1)))</f>
        <v>3</v>
      </c>
      <c r="AG4" s="6">
        <f t="shared" ref="AG4:AG7" si="6">AVERAGE(AD4:AF4)</f>
        <v>3.3333333333333335</v>
      </c>
      <c r="AH4" s="9"/>
      <c r="AI4" s="9"/>
    </row>
    <row r="5" spans="1:35" ht="20.399999999999999" x14ac:dyDescent="0.2">
      <c r="A5" s="5">
        <v>3</v>
      </c>
      <c r="B5" s="5">
        <f>Textual!G5</f>
        <v>1</v>
      </c>
      <c r="C5" s="5">
        <f>Textual!I5</f>
        <v>2</v>
      </c>
      <c r="D5" s="5">
        <f>Textual!K5</f>
        <v>1</v>
      </c>
      <c r="E5" s="5">
        <f>Textual!M5</f>
        <v>2</v>
      </c>
      <c r="F5" s="5">
        <f>Textual!O5</f>
        <v>1</v>
      </c>
      <c r="G5" s="5">
        <f>Textual!Q5</f>
        <v>1</v>
      </c>
      <c r="H5" s="5">
        <f>Textual!S5</f>
        <v>1</v>
      </c>
      <c r="I5" s="6">
        <f>AVERAGE(B5:H5)</f>
        <v>1.2857142857142858</v>
      </c>
      <c r="J5" s="8"/>
      <c r="K5" s="5">
        <f>Textual!U5</f>
        <v>2</v>
      </c>
      <c r="L5" s="5">
        <f>Textual!W5</f>
        <v>2</v>
      </c>
      <c r="M5" s="6">
        <f t="shared" si="0"/>
        <v>2</v>
      </c>
      <c r="N5" s="8"/>
      <c r="O5" s="5">
        <f>Textual!Y5</f>
        <v>2</v>
      </c>
      <c r="P5" s="6">
        <f t="shared" si="1"/>
        <v>2</v>
      </c>
      <c r="Q5" s="8"/>
      <c r="R5" s="5">
        <f>Textual!AA5</f>
        <v>2</v>
      </c>
      <c r="S5" s="5">
        <f>Textual!AC5</f>
        <v>2</v>
      </c>
      <c r="T5" s="5">
        <f>Textual!AE5</f>
        <v>2</v>
      </c>
      <c r="U5" s="6">
        <f t="shared" si="2"/>
        <v>2</v>
      </c>
      <c r="V5" s="6"/>
      <c r="W5" s="64">
        <f t="shared" si="3"/>
        <v>21</v>
      </c>
      <c r="Y5" s="15" t="str">
        <f>Textual!AG5</f>
        <v>SuccessfulIn2</v>
      </c>
      <c r="Z5" s="15" t="str">
        <f>Textual!AH5</f>
        <v>WouldRecommend</v>
      </c>
      <c r="AA5" s="16" t="str">
        <f>Textual!AI5</f>
        <v>AcceptableThe</v>
      </c>
      <c r="AB5" s="6"/>
      <c r="AC5" s="9"/>
      <c r="AD5" s="61">
        <f t="shared" si="4"/>
        <v>3</v>
      </c>
      <c r="AE5" s="61">
        <f>IF(Numerical!Z5="RecommendWithou",4,IF(Numerical!Z5="WouldRecommend",3,IF(Numerical!Z5="Recommendations",2,IF(Numerical!Z5="UnableToRecomme",1))))</f>
        <v>3</v>
      </c>
      <c r="AF5" s="5">
        <f t="shared" si="5"/>
        <v>2</v>
      </c>
      <c r="AG5" s="6">
        <f t="shared" si="6"/>
        <v>2.6666666666666665</v>
      </c>
      <c r="AH5" s="9"/>
      <c r="AI5" s="9"/>
    </row>
    <row r="6" spans="1:35" ht="20.399999999999999" x14ac:dyDescent="0.2">
      <c r="A6" s="5">
        <v>4</v>
      </c>
      <c r="B6" s="5">
        <f>Textual!G6</f>
        <v>2</v>
      </c>
      <c r="C6" s="5">
        <f>Textual!I6</f>
        <v>2</v>
      </c>
      <c r="D6" s="5">
        <f>Textual!K6</f>
        <v>2</v>
      </c>
      <c r="E6" s="5">
        <f>Textual!M6</f>
        <v>2</v>
      </c>
      <c r="F6" s="5">
        <f>Textual!O6</f>
        <v>2</v>
      </c>
      <c r="G6" s="5">
        <f>Textual!Q6</f>
        <v>2</v>
      </c>
      <c r="H6" s="5">
        <f>Textual!S6</f>
        <v>2</v>
      </c>
      <c r="I6" s="6">
        <f>AVERAGE(B6:H6)</f>
        <v>2</v>
      </c>
      <c r="J6" s="8"/>
      <c r="K6" s="5">
        <f>Textual!U6</f>
        <v>2</v>
      </c>
      <c r="L6" s="5">
        <f>Textual!W6</f>
        <v>2</v>
      </c>
      <c r="M6" s="6">
        <f t="shared" si="0"/>
        <v>2</v>
      </c>
      <c r="N6" s="8"/>
      <c r="O6" s="5">
        <f>Textual!Y6</f>
        <v>1</v>
      </c>
      <c r="P6" s="6">
        <f t="shared" si="1"/>
        <v>1</v>
      </c>
      <c r="Q6" s="8"/>
      <c r="R6" s="5">
        <f>Textual!AA6</f>
        <v>2</v>
      </c>
      <c r="S6" s="5">
        <f>Textual!AC6</f>
        <v>2</v>
      </c>
      <c r="T6" s="5">
        <f>Textual!AE6</f>
        <v>1</v>
      </c>
      <c r="U6" s="6">
        <f t="shared" si="2"/>
        <v>2</v>
      </c>
      <c r="V6" s="6"/>
      <c r="W6" s="64">
        <f t="shared" si="3"/>
        <v>24</v>
      </c>
      <c r="Y6" s="15" t="str">
        <f>Textual!AG6</f>
        <v>SuccessfulIn</v>
      </c>
      <c r="Z6" s="15" t="str">
        <f>Textual!AH6</f>
        <v>RecommendWithou</v>
      </c>
      <c r="AA6" s="16" t="str">
        <f>Textual!AI6</f>
        <v>TargetTheCandid</v>
      </c>
      <c r="AB6" s="6"/>
      <c r="AC6" s="9"/>
      <c r="AD6" s="61">
        <f t="shared" si="4"/>
        <v>4</v>
      </c>
      <c r="AE6" s="61">
        <f>IF(Numerical!Z6="RecommendWithou",4,IF(Numerical!Z6="WouldRecommend",3,IF(Numerical!Z6="Recommendations",2,IF(Numerical!Z6="UnableToRecomme",1))))</f>
        <v>4</v>
      </c>
      <c r="AF6" s="5">
        <f t="shared" si="5"/>
        <v>3</v>
      </c>
      <c r="AG6" s="6">
        <f t="shared" si="6"/>
        <v>3.6666666666666665</v>
      </c>
      <c r="AH6" s="9"/>
      <c r="AI6" s="9"/>
    </row>
    <row r="7" spans="1:35" ht="20.399999999999999" x14ac:dyDescent="0.2">
      <c r="A7" s="5">
        <v>5</v>
      </c>
      <c r="B7" s="5">
        <f>Textual!G7</f>
        <v>2</v>
      </c>
      <c r="C7" s="5">
        <f>Textual!I7</f>
        <v>2</v>
      </c>
      <c r="D7" s="5">
        <f>Textual!K7</f>
        <v>2</v>
      </c>
      <c r="E7" s="5">
        <f>Textual!M7</f>
        <v>2</v>
      </c>
      <c r="F7" s="5">
        <f>Textual!O7</f>
        <v>2</v>
      </c>
      <c r="G7" s="5">
        <f>Textual!Q7</f>
        <v>2</v>
      </c>
      <c r="H7" s="5">
        <f>Textual!S7</f>
        <v>2</v>
      </c>
      <c r="I7" s="6">
        <f>AVERAGE(B7:H7)</f>
        <v>2</v>
      </c>
      <c r="J7" s="8"/>
      <c r="K7" s="5">
        <f>Textual!U7</f>
        <v>2</v>
      </c>
      <c r="L7" s="5">
        <f>Textual!W7</f>
        <v>2</v>
      </c>
      <c r="M7" s="6">
        <f t="shared" si="0"/>
        <v>2</v>
      </c>
      <c r="N7" s="8"/>
      <c r="O7" s="5">
        <f>Textual!Y7</f>
        <v>1</v>
      </c>
      <c r="P7" s="6">
        <f t="shared" si="1"/>
        <v>1</v>
      </c>
      <c r="Q7" s="8"/>
      <c r="R7" s="5">
        <f>Textual!AA7</f>
        <v>2</v>
      </c>
      <c r="S7" s="5">
        <f>Textual!AC7</f>
        <v>2</v>
      </c>
      <c r="T7" s="5">
        <f>Textual!AE7</f>
        <v>1</v>
      </c>
      <c r="U7" s="6">
        <f t="shared" si="2"/>
        <v>2</v>
      </c>
      <c r="V7" s="6"/>
      <c r="W7" s="64">
        <f t="shared" si="3"/>
        <v>24</v>
      </c>
      <c r="Y7" s="15" t="str">
        <f>Textual!AG7</f>
        <v>SuccessfulIn</v>
      </c>
      <c r="Z7" s="15" t="str">
        <f>Textual!AH7</f>
        <v>RecommendWithou</v>
      </c>
      <c r="AA7" s="16" t="str">
        <f>Textual!AI7</f>
        <v>TargetTheCandid</v>
      </c>
      <c r="AB7" s="6"/>
      <c r="AC7" s="9"/>
      <c r="AD7" s="61">
        <f t="shared" si="4"/>
        <v>4</v>
      </c>
      <c r="AE7" s="61">
        <f>IF(Numerical!Z7="RecommendWithou",4,IF(Numerical!Z7="WouldRecommend",3,IF(Numerical!Z7="Recommendations",2,IF(Numerical!Z7="UnableToRecomme",1))))</f>
        <v>4</v>
      </c>
      <c r="AF7" s="5">
        <f t="shared" si="5"/>
        <v>3</v>
      </c>
      <c r="AG7" s="6">
        <f t="shared" si="6"/>
        <v>3.6666666666666665</v>
      </c>
      <c r="AH7" s="9"/>
      <c r="AI7" s="9"/>
    </row>
    <row r="8" spans="1:35" ht="13.5" customHeight="1" x14ac:dyDescent="0.2">
      <c r="A8" s="5">
        <v>6</v>
      </c>
      <c r="B8" s="5">
        <f>Textual!G8</f>
        <v>2</v>
      </c>
      <c r="C8" s="5">
        <f>Textual!I8</f>
        <v>1</v>
      </c>
      <c r="D8" s="5">
        <f>Textual!K8</f>
        <v>2</v>
      </c>
      <c r="E8" s="5">
        <f>Textual!M8</f>
        <v>1</v>
      </c>
      <c r="F8" s="5">
        <f>Textual!O8</f>
        <v>2</v>
      </c>
      <c r="G8" s="5">
        <f>Textual!Q8</f>
        <v>2</v>
      </c>
      <c r="H8" s="5">
        <f>Textual!S8</f>
        <v>1</v>
      </c>
      <c r="I8" s="6">
        <f t="shared" ref="I8:I13" si="7">AVERAGE(B8:H8)</f>
        <v>1.5714285714285714</v>
      </c>
      <c r="J8" s="8"/>
      <c r="K8" s="5">
        <f>Textual!U8</f>
        <v>1</v>
      </c>
      <c r="L8" s="5">
        <f>Textual!W8</f>
        <v>2</v>
      </c>
      <c r="M8" s="6">
        <f t="shared" ref="M8:M13" si="8">AVERAGE(K8:L8)</f>
        <v>1.5</v>
      </c>
      <c r="N8" s="8"/>
      <c r="O8" s="5">
        <f>Textual!Y8</f>
        <v>2</v>
      </c>
      <c r="P8" s="6">
        <f t="shared" ref="P8:P13" si="9">AVERAGE(O8:O8)</f>
        <v>2</v>
      </c>
      <c r="Q8" s="8"/>
      <c r="R8" s="5">
        <f>Textual!AA8</f>
        <v>2</v>
      </c>
      <c r="S8" s="5">
        <f>Textual!AC8</f>
        <v>2</v>
      </c>
      <c r="T8" s="5">
        <f>Textual!AE8</f>
        <v>2</v>
      </c>
      <c r="U8" s="6">
        <f t="shared" ref="U8:U13" si="10">AVERAGE(S8:S8)</f>
        <v>2</v>
      </c>
      <c r="V8" s="6"/>
      <c r="W8" s="64">
        <f t="shared" si="3"/>
        <v>22</v>
      </c>
      <c r="Y8" s="15" t="str">
        <f>Textual!AG8</f>
        <v>SuccessfulIn</v>
      </c>
      <c r="Z8" s="15" t="str">
        <f>Textual!AH8</f>
        <v>RecommendWithou</v>
      </c>
      <c r="AA8" s="16" t="str">
        <f>Textual!AI8</f>
        <v>TargetTheCandid</v>
      </c>
      <c r="AB8" s="6"/>
      <c r="AC8" s="9"/>
      <c r="AD8" s="61">
        <f t="shared" ref="AD8:AD13" si="11">IF(Y8="SuccessfulIn",4,IF(Y8="SuccessfulIn2",3,IF(Y8="SuccessDoubtful",2,IF(Y8="SuccessDoubtfu2",1,))))</f>
        <v>4</v>
      </c>
      <c r="AE8" s="61">
        <f>IF(Numerical!Z8="RecommendWithou",4,IF(Numerical!Z8="WouldRecommend",3,IF(Numerical!Z8="Recommendations",2,IF(Numerical!Z8="UnableToRecomme",1))))</f>
        <v>4</v>
      </c>
      <c r="AF8" s="5">
        <f t="shared" ref="AF8:AF13" si="12">IF(AA8="TargetTheCandid",3,IF(AA8="AcceptableThe",2,IF(AA8="Unacceptable",1)))</f>
        <v>3</v>
      </c>
      <c r="AG8" s="6">
        <f t="shared" ref="AG8:AG13" si="13">AVERAGE(AD8:AF8)</f>
        <v>3.6666666666666665</v>
      </c>
      <c r="AH8" s="9"/>
      <c r="AI8" s="9"/>
    </row>
    <row r="9" spans="1:35" ht="13.5" customHeight="1" x14ac:dyDescent="0.2">
      <c r="A9" s="5">
        <v>7</v>
      </c>
      <c r="B9" s="5">
        <f>Textual!G9</f>
        <v>2</v>
      </c>
      <c r="C9" s="5">
        <f>Textual!I9</f>
        <v>2</v>
      </c>
      <c r="D9" s="5">
        <f>Textual!K9</f>
        <v>2</v>
      </c>
      <c r="E9" s="5">
        <f>Textual!M9</f>
        <v>2</v>
      </c>
      <c r="F9" s="5">
        <f>Textual!O9</f>
        <v>2</v>
      </c>
      <c r="G9" s="5">
        <f>Textual!Q9</f>
        <v>2</v>
      </c>
      <c r="H9" s="5">
        <f>Textual!S9</f>
        <v>2</v>
      </c>
      <c r="I9" s="6">
        <f t="shared" si="7"/>
        <v>2</v>
      </c>
      <c r="J9" s="8"/>
      <c r="K9" s="5">
        <f>Textual!U9</f>
        <v>2</v>
      </c>
      <c r="L9" s="5">
        <f>Textual!W9</f>
        <v>2</v>
      </c>
      <c r="M9" s="6">
        <f t="shared" si="8"/>
        <v>2</v>
      </c>
      <c r="N9" s="8"/>
      <c r="O9" s="5">
        <f>Textual!Y9</f>
        <v>2</v>
      </c>
      <c r="P9" s="6">
        <f t="shared" si="9"/>
        <v>2</v>
      </c>
      <c r="Q9" s="8"/>
      <c r="R9" s="5">
        <f>Textual!AA9</f>
        <v>2</v>
      </c>
      <c r="S9" s="5">
        <f>Textual!AC9</f>
        <v>2</v>
      </c>
      <c r="T9" s="5">
        <f>Textual!AE9</f>
        <v>2</v>
      </c>
      <c r="U9" s="6">
        <f t="shared" si="10"/>
        <v>2</v>
      </c>
      <c r="V9" s="6"/>
      <c r="W9" s="64">
        <f t="shared" si="3"/>
        <v>26</v>
      </c>
      <c r="Y9" s="15" t="str">
        <f>Textual!AG9</f>
        <v>SuccessfulIn</v>
      </c>
      <c r="Z9" s="15" t="str">
        <f>Textual!AH9</f>
        <v>RecommendWithou</v>
      </c>
      <c r="AA9" s="16" t="str">
        <f>Textual!AI9</f>
        <v>TargetTheCandid</v>
      </c>
      <c r="AB9" s="6"/>
      <c r="AC9" s="9"/>
      <c r="AD9" s="61">
        <f t="shared" si="11"/>
        <v>4</v>
      </c>
      <c r="AE9" s="61">
        <f>IF(Numerical!Z9="RecommendWithou",4,IF(Numerical!Z9="WouldRecommend",3,IF(Numerical!Z9="Recommendations",2,IF(Numerical!Z9="UnableToRecomme",1))))</f>
        <v>4</v>
      </c>
      <c r="AF9" s="5">
        <f t="shared" si="12"/>
        <v>3</v>
      </c>
      <c r="AG9" s="6">
        <f t="shared" si="13"/>
        <v>3.6666666666666665</v>
      </c>
      <c r="AH9" s="9"/>
      <c r="AI9" s="9"/>
    </row>
    <row r="10" spans="1:35" ht="13.5" customHeight="1" x14ac:dyDescent="0.2">
      <c r="A10" s="5">
        <v>8</v>
      </c>
      <c r="B10" s="5">
        <f>Textual!G10</f>
        <v>2</v>
      </c>
      <c r="C10" s="5">
        <f>Textual!I10</f>
        <v>2</v>
      </c>
      <c r="D10" s="5">
        <f>Textual!K10</f>
        <v>2</v>
      </c>
      <c r="E10" s="5">
        <f>Textual!M10</f>
        <v>2</v>
      </c>
      <c r="F10" s="5">
        <f>Textual!O10</f>
        <v>2</v>
      </c>
      <c r="G10" s="5">
        <f>Textual!Q10</f>
        <v>2</v>
      </c>
      <c r="H10" s="5">
        <f>Textual!S10</f>
        <v>2</v>
      </c>
      <c r="I10" s="6">
        <f t="shared" si="7"/>
        <v>2</v>
      </c>
      <c r="J10" s="8"/>
      <c r="K10" s="5">
        <f>Textual!U10</f>
        <v>2</v>
      </c>
      <c r="L10" s="5">
        <f>Textual!W10</f>
        <v>1</v>
      </c>
      <c r="M10" s="6">
        <f t="shared" si="8"/>
        <v>1.5</v>
      </c>
      <c r="N10" s="8"/>
      <c r="O10" s="5">
        <f>Textual!Y10</f>
        <v>2</v>
      </c>
      <c r="P10" s="6">
        <f t="shared" si="9"/>
        <v>2</v>
      </c>
      <c r="Q10" s="8"/>
      <c r="R10" s="5">
        <f>Textual!AA10</f>
        <v>2</v>
      </c>
      <c r="S10" s="5">
        <f>Textual!AC10</f>
        <v>2</v>
      </c>
      <c r="T10" s="5">
        <f>Textual!AE10</f>
        <v>2</v>
      </c>
      <c r="U10" s="6">
        <f t="shared" si="10"/>
        <v>2</v>
      </c>
      <c r="V10" s="6"/>
      <c r="W10" s="64">
        <f t="shared" si="3"/>
        <v>25</v>
      </c>
      <c r="Y10" s="15" t="str">
        <f>Textual!AG10</f>
        <v>SuccessfulIn</v>
      </c>
      <c r="Z10" s="15" t="str">
        <f>Textual!AH10</f>
        <v>RecommendWithou</v>
      </c>
      <c r="AA10" s="16" t="str">
        <f>Textual!AI10</f>
        <v>TargetTheCandid</v>
      </c>
      <c r="AB10" s="6"/>
      <c r="AC10" s="9"/>
      <c r="AD10" s="61">
        <f t="shared" si="11"/>
        <v>4</v>
      </c>
      <c r="AE10" s="61">
        <f>IF(Numerical!Z10="RecommendWithou",4,IF(Numerical!Z10="WouldRecommend",3,IF(Numerical!Z10="Recommendations",2,IF(Numerical!Z10="UnableToRecomme",1))))</f>
        <v>4</v>
      </c>
      <c r="AF10" s="5">
        <f t="shared" si="12"/>
        <v>3</v>
      </c>
      <c r="AG10" s="6">
        <f t="shared" si="13"/>
        <v>3.6666666666666665</v>
      </c>
      <c r="AH10" s="9"/>
      <c r="AI10" s="9"/>
    </row>
    <row r="11" spans="1:35" ht="13.5" customHeight="1" x14ac:dyDescent="0.2">
      <c r="A11" s="5">
        <v>9</v>
      </c>
      <c r="B11" s="5">
        <f>Textual!G11</f>
        <v>2</v>
      </c>
      <c r="C11" s="5">
        <f>Textual!I11</f>
        <v>2</v>
      </c>
      <c r="D11" s="5">
        <f>Textual!K11</f>
        <v>2</v>
      </c>
      <c r="E11" s="5">
        <f>Textual!M11</f>
        <v>1</v>
      </c>
      <c r="F11" s="5">
        <f>Textual!O11</f>
        <v>2</v>
      </c>
      <c r="G11" s="5">
        <f>Textual!Q11</f>
        <v>2</v>
      </c>
      <c r="H11" s="5">
        <f>Textual!S11</f>
        <v>1</v>
      </c>
      <c r="I11" s="6">
        <f t="shared" si="7"/>
        <v>1.7142857142857142</v>
      </c>
      <c r="J11" s="8"/>
      <c r="K11" s="5">
        <f>Textual!U11</f>
        <v>2</v>
      </c>
      <c r="L11" s="5">
        <f>Textual!W11</f>
        <v>2</v>
      </c>
      <c r="M11" s="6">
        <f t="shared" si="8"/>
        <v>2</v>
      </c>
      <c r="N11" s="8"/>
      <c r="O11" s="5">
        <f>Textual!Y11</f>
        <v>2</v>
      </c>
      <c r="P11" s="6">
        <f t="shared" si="9"/>
        <v>2</v>
      </c>
      <c r="Q11" s="8"/>
      <c r="R11" s="5">
        <f>Textual!AA11</f>
        <v>2</v>
      </c>
      <c r="S11" s="5">
        <f>Textual!AC11</f>
        <v>2</v>
      </c>
      <c r="T11" s="5">
        <f>Textual!AE11</f>
        <v>2</v>
      </c>
      <c r="U11" s="6">
        <f t="shared" si="10"/>
        <v>2</v>
      </c>
      <c r="V11" s="6"/>
      <c r="W11" s="64">
        <f t="shared" si="3"/>
        <v>24</v>
      </c>
      <c r="Y11" s="15" t="str">
        <f>Textual!AG11</f>
        <v>SuccessfulIn</v>
      </c>
      <c r="Z11" s="15" t="str">
        <f>Textual!AH11</f>
        <v>RecommendWithou</v>
      </c>
      <c r="AA11" s="16" t="str">
        <f>Textual!AI11</f>
        <v>TargetTheCandid</v>
      </c>
      <c r="AB11" s="6"/>
      <c r="AC11" s="9"/>
      <c r="AD11" s="61">
        <f t="shared" si="11"/>
        <v>4</v>
      </c>
      <c r="AE11" s="61">
        <f>IF(Numerical!Z11="RecommendWithou",4,IF(Numerical!Z11="WouldRecommend",3,IF(Numerical!Z11="Recommendations",2,IF(Numerical!Z11="UnableToRecomme",1))))</f>
        <v>4</v>
      </c>
      <c r="AF11" s="5">
        <f t="shared" si="12"/>
        <v>3</v>
      </c>
      <c r="AG11" s="6">
        <f t="shared" si="13"/>
        <v>3.6666666666666665</v>
      </c>
      <c r="AH11" s="9"/>
      <c r="AI11" s="9"/>
    </row>
    <row r="12" spans="1:35" ht="13.5" customHeight="1" x14ac:dyDescent="0.2">
      <c r="A12" s="5">
        <v>10</v>
      </c>
      <c r="B12" s="5">
        <f>Textual!G12</f>
        <v>2</v>
      </c>
      <c r="C12" s="5">
        <f>Textual!I12</f>
        <v>2</v>
      </c>
      <c r="D12" s="5">
        <f>Textual!K12</f>
        <v>2</v>
      </c>
      <c r="E12" s="5">
        <f>Textual!M12</f>
        <v>2</v>
      </c>
      <c r="F12" s="5">
        <f>Textual!O12</f>
        <v>2</v>
      </c>
      <c r="G12" s="5">
        <f>Textual!Q12</f>
        <v>2</v>
      </c>
      <c r="H12" s="5">
        <f>Textual!S12</f>
        <v>2</v>
      </c>
      <c r="I12" s="6">
        <f t="shared" si="7"/>
        <v>2</v>
      </c>
      <c r="J12" s="8"/>
      <c r="K12" s="5">
        <f>Textual!U12</f>
        <v>2</v>
      </c>
      <c r="L12" s="5">
        <f>Textual!W12</f>
        <v>2</v>
      </c>
      <c r="M12" s="6">
        <f t="shared" si="8"/>
        <v>2</v>
      </c>
      <c r="N12" s="8"/>
      <c r="O12" s="5">
        <f>Textual!Y12</f>
        <v>2</v>
      </c>
      <c r="P12" s="6">
        <f t="shared" si="9"/>
        <v>2</v>
      </c>
      <c r="Q12" s="8"/>
      <c r="R12" s="5">
        <f>Textual!AA12</f>
        <v>2</v>
      </c>
      <c r="S12" s="5">
        <f>Textual!AC12</f>
        <v>2</v>
      </c>
      <c r="T12" s="5">
        <f>Textual!AE12</f>
        <v>2</v>
      </c>
      <c r="U12" s="6">
        <f t="shared" si="10"/>
        <v>2</v>
      </c>
      <c r="V12" s="6"/>
      <c r="W12" s="64">
        <f t="shared" si="3"/>
        <v>26</v>
      </c>
      <c r="Y12" s="15" t="str">
        <f>Textual!AG12</f>
        <v>SuccessfulIn</v>
      </c>
      <c r="Z12" s="15" t="str">
        <f>Textual!AH12</f>
        <v>RecommendWithou</v>
      </c>
      <c r="AA12" s="16" t="str">
        <f>Textual!AI12</f>
        <v>TargetTheCandid</v>
      </c>
      <c r="AB12" s="6"/>
      <c r="AC12" s="9"/>
      <c r="AD12" s="61">
        <f t="shared" si="11"/>
        <v>4</v>
      </c>
      <c r="AE12" s="61">
        <f>IF(Numerical!Z12="RecommendWithou",4,IF(Numerical!Z12="WouldRecommend",3,IF(Numerical!Z12="Recommendations",2,IF(Numerical!Z12="UnableToRecomme",1))))</f>
        <v>4</v>
      </c>
      <c r="AF12" s="5">
        <f t="shared" si="12"/>
        <v>3</v>
      </c>
      <c r="AG12" s="6">
        <f t="shared" si="13"/>
        <v>3.6666666666666665</v>
      </c>
      <c r="AH12" s="9"/>
      <c r="AI12" s="9"/>
    </row>
    <row r="13" spans="1:35" ht="13.5" customHeight="1" x14ac:dyDescent="0.2">
      <c r="A13" s="5">
        <v>11</v>
      </c>
      <c r="B13" s="5">
        <f>Textual!G13</f>
        <v>2</v>
      </c>
      <c r="C13" s="5">
        <f>Textual!I13</f>
        <v>2</v>
      </c>
      <c r="D13" s="5">
        <f>Textual!K13</f>
        <v>2</v>
      </c>
      <c r="E13" s="5">
        <f>Textual!M13</f>
        <v>2</v>
      </c>
      <c r="F13" s="5">
        <f>Textual!O13</f>
        <v>2</v>
      </c>
      <c r="G13" s="5">
        <f>Textual!Q13</f>
        <v>2</v>
      </c>
      <c r="H13" s="5">
        <f>Textual!S13</f>
        <v>2</v>
      </c>
      <c r="I13" s="6">
        <f t="shared" si="7"/>
        <v>2</v>
      </c>
      <c r="J13" s="8"/>
      <c r="K13" s="5">
        <f>Textual!U13</f>
        <v>2</v>
      </c>
      <c r="L13" s="5">
        <f>Textual!W13</f>
        <v>2</v>
      </c>
      <c r="M13" s="6">
        <f t="shared" si="8"/>
        <v>2</v>
      </c>
      <c r="N13" s="8"/>
      <c r="O13" s="5">
        <f>Textual!Y13</f>
        <v>2</v>
      </c>
      <c r="P13" s="6">
        <f t="shared" si="9"/>
        <v>2</v>
      </c>
      <c r="Q13" s="8"/>
      <c r="R13" s="5">
        <f>Textual!AA13</f>
        <v>2</v>
      </c>
      <c r="S13" s="5">
        <f>Textual!AC13</f>
        <v>2</v>
      </c>
      <c r="T13" s="5">
        <f>Textual!AE13</f>
        <v>2</v>
      </c>
      <c r="U13" s="6">
        <f t="shared" si="10"/>
        <v>2</v>
      </c>
      <c r="V13" s="6"/>
      <c r="W13" s="64">
        <f t="shared" si="3"/>
        <v>26</v>
      </c>
      <c r="Y13" s="15" t="str">
        <f>Textual!AG13</f>
        <v>SuccessfulIn</v>
      </c>
      <c r="Z13" s="15" t="str">
        <f>Textual!AH13</f>
        <v>RecommendWithou</v>
      </c>
      <c r="AA13" s="16" t="str">
        <f>Textual!AI13</f>
        <v>TargetTheCandid</v>
      </c>
      <c r="AB13" s="6"/>
      <c r="AC13" s="9"/>
      <c r="AD13" s="61">
        <f t="shared" si="11"/>
        <v>4</v>
      </c>
      <c r="AE13" s="61">
        <f>IF(Numerical!Z13="RecommendWithou",4,IF(Numerical!Z13="WouldRecommend",3,IF(Numerical!Z13="Recommendations",2,IF(Numerical!Z13="UnableToRecomme",1))))</f>
        <v>4</v>
      </c>
      <c r="AF13" s="5">
        <f t="shared" si="12"/>
        <v>3</v>
      </c>
      <c r="AG13" s="6">
        <f t="shared" si="13"/>
        <v>3.6666666666666665</v>
      </c>
      <c r="AH13" s="9"/>
      <c r="AI13" s="9"/>
    </row>
    <row r="14" spans="1:35" ht="13.5" customHeight="1" x14ac:dyDescent="0.2">
      <c r="A14" s="5">
        <v>12</v>
      </c>
      <c r="B14" s="5">
        <f>Textual!G14</f>
        <v>2</v>
      </c>
      <c r="C14" s="5">
        <f>Textual!I14</f>
        <v>2</v>
      </c>
      <c r="D14" s="5">
        <f>Textual!K14</f>
        <v>2</v>
      </c>
      <c r="E14" s="5">
        <f>Textual!M14</f>
        <v>2</v>
      </c>
      <c r="F14" s="5">
        <f>Textual!O14</f>
        <v>2</v>
      </c>
      <c r="G14" s="5">
        <f>Textual!Q14</f>
        <v>2</v>
      </c>
      <c r="H14" s="5">
        <f>Textual!S14</f>
        <v>2</v>
      </c>
      <c r="I14" s="6">
        <f t="shared" ref="I14:I16" si="14">AVERAGE(B14:H14)</f>
        <v>2</v>
      </c>
      <c r="J14" s="8"/>
      <c r="K14" s="5">
        <f>Textual!U14</f>
        <v>2</v>
      </c>
      <c r="L14" s="5">
        <f>Textual!W14</f>
        <v>2</v>
      </c>
      <c r="M14" s="6">
        <f t="shared" ref="M14:M16" si="15">AVERAGE(K14:L14)</f>
        <v>2</v>
      </c>
      <c r="N14" s="8"/>
      <c r="O14" s="5">
        <f>Textual!Y14</f>
        <v>2</v>
      </c>
      <c r="P14" s="6">
        <f t="shared" ref="P14:P16" si="16">AVERAGE(O14:O14)</f>
        <v>2</v>
      </c>
      <c r="Q14" s="8"/>
      <c r="R14" s="5">
        <f>Textual!AA14</f>
        <v>2</v>
      </c>
      <c r="S14" s="5">
        <f>Textual!AC14</f>
        <v>2</v>
      </c>
      <c r="T14" s="5">
        <f>Textual!AE14</f>
        <v>2</v>
      </c>
      <c r="U14" s="6">
        <f t="shared" ref="U14:U16" si="17">AVERAGE(S14:S14)</f>
        <v>2</v>
      </c>
      <c r="V14" s="6"/>
      <c r="W14" s="64">
        <f t="shared" ref="W14:W16" si="18">SUM(B14:H14,K14:L14,O14,R14:T14)</f>
        <v>26</v>
      </c>
      <c r="Y14" s="15" t="str">
        <f>Textual!AG14</f>
        <v>SuccessfulIn</v>
      </c>
      <c r="Z14" s="15" t="str">
        <f>Textual!AH14</f>
        <v>RecommendWithou</v>
      </c>
      <c r="AA14" s="16" t="str">
        <f>Textual!AI14</f>
        <v>TargetTheCandid</v>
      </c>
      <c r="AB14" s="6"/>
      <c r="AC14" s="9"/>
      <c r="AD14" s="61">
        <f>IF(Y14="SuccessfulIn",4,IF(Y14="SuccessfulIn2",3,IF(Y14="SuccessDoubtful",2,IF(Y14="SuccessDoubtfu2",1,))))</f>
        <v>4</v>
      </c>
      <c r="AE14" s="61">
        <f>IF(Numerical!Z14="RecommendWithou",4,IF(Numerical!Z14="WouldRecommend",3,IF(Numerical!Z14="Recommendations",2,IF(Numerical!Z14="UnableToRecomme",1))))</f>
        <v>4</v>
      </c>
      <c r="AF14" s="5">
        <f t="shared" ref="AF14:AF16" si="19">IF(AA14="TargetTheCandid",3,IF(AA14="AcceptableThe",2,IF(AA14="Unacceptable",1)))</f>
        <v>3</v>
      </c>
      <c r="AG14" s="6">
        <f t="shared" ref="AG14:AG16" si="20">AVERAGE(AD14:AF14)</f>
        <v>3.6666666666666665</v>
      </c>
      <c r="AH14" s="9"/>
      <c r="AI14" s="9"/>
    </row>
    <row r="15" spans="1:35" ht="13.5" customHeight="1" x14ac:dyDescent="0.2">
      <c r="A15" s="5">
        <v>13</v>
      </c>
      <c r="B15" s="5">
        <f>Textual!G15</f>
        <v>2</v>
      </c>
      <c r="C15" s="5">
        <f>Textual!I15</f>
        <v>1</v>
      </c>
      <c r="D15" s="5">
        <f>Textual!K15</f>
        <v>2</v>
      </c>
      <c r="E15" s="5">
        <f>Textual!M15</f>
        <v>2</v>
      </c>
      <c r="F15" s="5">
        <f>Textual!O15</f>
        <v>2</v>
      </c>
      <c r="G15" s="5">
        <f>Textual!Q15</f>
        <v>2</v>
      </c>
      <c r="H15" s="5">
        <f>Textual!S15</f>
        <v>1</v>
      </c>
      <c r="I15" s="6">
        <f t="shared" si="14"/>
        <v>1.7142857142857142</v>
      </c>
      <c r="J15" s="8"/>
      <c r="K15" s="5">
        <f>Textual!U15</f>
        <v>2</v>
      </c>
      <c r="L15" s="5">
        <f>Textual!W15</f>
        <v>1</v>
      </c>
      <c r="M15" s="6">
        <f t="shared" si="15"/>
        <v>1.5</v>
      </c>
      <c r="N15" s="8"/>
      <c r="O15" s="5">
        <f>Textual!Y15</f>
        <v>2</v>
      </c>
      <c r="P15" s="6">
        <f t="shared" si="16"/>
        <v>2</v>
      </c>
      <c r="Q15" s="8"/>
      <c r="R15" s="5">
        <f>Textual!AA15</f>
        <v>2</v>
      </c>
      <c r="S15" s="5">
        <f>Textual!AC15</f>
        <v>1</v>
      </c>
      <c r="T15" s="5">
        <f>Textual!AE15</f>
        <v>2</v>
      </c>
      <c r="U15" s="6">
        <f t="shared" si="17"/>
        <v>1</v>
      </c>
      <c r="V15" s="6"/>
      <c r="W15" s="64">
        <f t="shared" si="18"/>
        <v>22</v>
      </c>
      <c r="Y15" s="15" t="str">
        <f>Textual!AG15</f>
        <v>SuccessfulIn</v>
      </c>
      <c r="Z15" s="15" t="str">
        <f>Textual!AH15</f>
        <v>RecommendWithou</v>
      </c>
      <c r="AA15" s="16" t="str">
        <f>Textual!AI15</f>
        <v>TargetTheCandid</v>
      </c>
      <c r="AB15" s="6"/>
      <c r="AC15" s="9"/>
      <c r="AD15" s="61">
        <f t="shared" ref="AD15:AD16" si="21">IF(Y15="SuccessfulIn",4,IF(Y15="SuccessfulIn2",3,IF(Y15="SuccessDoubtful",2,IF(Y15="SuccessDoubtfu2",1,))))</f>
        <v>4</v>
      </c>
      <c r="AE15" s="61">
        <f>IF(Numerical!Z15="RecommendWithou",4,IF(Numerical!Z15="WouldRecommend",3,IF(Numerical!Z15="Recommendations",2,IF(Numerical!Z15="UnableToRecomme",1))))</f>
        <v>4</v>
      </c>
      <c r="AF15" s="5">
        <f t="shared" si="19"/>
        <v>3</v>
      </c>
      <c r="AG15" s="6">
        <f t="shared" si="20"/>
        <v>3.6666666666666665</v>
      </c>
      <c r="AH15" s="9"/>
      <c r="AI15" s="9"/>
    </row>
    <row r="16" spans="1:35" ht="13.5" customHeight="1" x14ac:dyDescent="0.2">
      <c r="A16" s="5">
        <v>14</v>
      </c>
      <c r="B16" s="5">
        <f>Textual!G16</f>
        <v>2</v>
      </c>
      <c r="C16" s="5">
        <f>Textual!I16</f>
        <v>1</v>
      </c>
      <c r="D16" s="5">
        <f>Textual!K16</f>
        <v>2</v>
      </c>
      <c r="E16" s="5">
        <f>Textual!M16</f>
        <v>1</v>
      </c>
      <c r="F16" s="5">
        <f>Textual!O16</f>
        <v>2</v>
      </c>
      <c r="G16" s="5">
        <f>Textual!Q16</f>
        <v>2</v>
      </c>
      <c r="H16" s="5">
        <f>Textual!S16</f>
        <v>2</v>
      </c>
      <c r="I16" s="6">
        <f t="shared" si="14"/>
        <v>1.7142857142857142</v>
      </c>
      <c r="J16" s="8"/>
      <c r="K16" s="5">
        <f>Textual!U16</f>
        <v>2</v>
      </c>
      <c r="L16" s="5">
        <f>Textual!W16</f>
        <v>2</v>
      </c>
      <c r="M16" s="6">
        <f t="shared" si="15"/>
        <v>2</v>
      </c>
      <c r="N16" s="8"/>
      <c r="O16" s="5">
        <f>Textual!Y16</f>
        <v>2</v>
      </c>
      <c r="P16" s="6">
        <f t="shared" si="16"/>
        <v>2</v>
      </c>
      <c r="Q16" s="8"/>
      <c r="R16" s="5">
        <f>Textual!AA16</f>
        <v>2</v>
      </c>
      <c r="S16" s="5">
        <f>Textual!AC16</f>
        <v>2</v>
      </c>
      <c r="T16" s="5">
        <f>Textual!AE16</f>
        <v>2</v>
      </c>
      <c r="U16" s="6">
        <f t="shared" si="17"/>
        <v>2</v>
      </c>
      <c r="V16" s="6"/>
      <c r="W16" s="64">
        <f t="shared" si="18"/>
        <v>24</v>
      </c>
      <c r="Y16" s="15" t="str">
        <f>Textual!AG16</f>
        <v>SuccessfulIn</v>
      </c>
      <c r="Z16" s="15" t="str">
        <f>Textual!AH16</f>
        <v>RecommendWithou</v>
      </c>
      <c r="AA16" s="16" t="str">
        <f>Textual!AI16</f>
        <v>TargetTheCandid</v>
      </c>
      <c r="AB16" s="6"/>
      <c r="AC16" s="9"/>
      <c r="AD16" s="61">
        <f t="shared" si="21"/>
        <v>4</v>
      </c>
      <c r="AE16" s="61">
        <f>IF(Numerical!Z16="RecommendWithou",4,IF(Numerical!Z16="WouldRecommend",3,IF(Numerical!Z16="Recommendations",2,IF(Numerical!Z16="UnableToRecomme",1))))</f>
        <v>4</v>
      </c>
      <c r="AF16" s="5">
        <f t="shared" si="19"/>
        <v>3</v>
      </c>
      <c r="AG16" s="6">
        <f t="shared" si="20"/>
        <v>3.6666666666666665</v>
      </c>
      <c r="AH16" s="9"/>
      <c r="AI16" s="9"/>
    </row>
    <row r="17" spans="1:35" x14ac:dyDescent="0.2">
      <c r="J17" s="8"/>
      <c r="N17" s="8"/>
      <c r="Q17" s="8"/>
      <c r="Y17" s="5"/>
      <c r="AC17" s="9"/>
      <c r="AD17" s="9"/>
      <c r="AE17" s="9"/>
      <c r="AF17" s="9"/>
      <c r="AG17" s="9"/>
      <c r="AH17" s="9"/>
      <c r="AI17" s="9"/>
    </row>
    <row r="18" spans="1:35" x14ac:dyDescent="0.2">
      <c r="A18" s="7" t="s">
        <v>8</v>
      </c>
      <c r="B18" s="8">
        <f>AVERAGE(B3:B16)</f>
        <v>1.9285714285714286</v>
      </c>
      <c r="C18" s="8">
        <f t="shared" ref="C18:H18" si="22">AVERAGE(C3:C16)</f>
        <v>1.7857142857142858</v>
      </c>
      <c r="D18" s="8">
        <f t="shared" si="22"/>
        <v>1.9285714285714286</v>
      </c>
      <c r="E18" s="8">
        <f t="shared" si="22"/>
        <v>1.7142857142857142</v>
      </c>
      <c r="F18" s="8">
        <f t="shared" si="22"/>
        <v>1.8571428571428572</v>
      </c>
      <c r="G18" s="8">
        <f t="shared" si="22"/>
        <v>1.8571428571428572</v>
      </c>
      <c r="H18" s="8">
        <f t="shared" si="22"/>
        <v>1.6428571428571428</v>
      </c>
      <c r="I18" s="8">
        <f>AVERAGE(I3:I16)</f>
        <v>1.8163265306122451</v>
      </c>
      <c r="J18" s="8"/>
      <c r="K18" s="8">
        <f>AVERAGE(K3:K16)</f>
        <v>1.9285714285714286</v>
      </c>
      <c r="L18" s="8">
        <f>AVERAGE(L3:L16)</f>
        <v>1.8571428571428572</v>
      </c>
      <c r="M18" s="8">
        <f>AVERAGE(K18:L18)</f>
        <v>1.8928571428571428</v>
      </c>
      <c r="N18" s="8"/>
      <c r="O18" s="8">
        <f>AVERAGE(O3:O16)</f>
        <v>1.8571428571428572</v>
      </c>
      <c r="P18" s="8">
        <f>AVERAGE(P3:P16)</f>
        <v>1.8571428571428572</v>
      </c>
      <c r="Q18" s="8"/>
      <c r="R18" s="8">
        <f>AVERAGE(R3:R16)</f>
        <v>2</v>
      </c>
      <c r="S18" s="8">
        <f t="shared" ref="S18:T18" si="23">AVERAGE(S3:S16)</f>
        <v>1.9285714285714286</v>
      </c>
      <c r="T18" s="8">
        <f t="shared" si="23"/>
        <v>1.8571428571428572</v>
      </c>
      <c r="U18" s="8">
        <f>AVERAGE(R18:T18)</f>
        <v>1.9285714285714288</v>
      </c>
      <c r="V18" s="8"/>
      <c r="W18" s="8">
        <f>AVERAGE(W3:W16)</f>
        <v>24.142857142857142</v>
      </c>
      <c r="X18" s="8"/>
      <c r="Z18" s="8"/>
      <c r="AA18" s="8"/>
      <c r="AB18" s="8"/>
      <c r="AC18" s="9"/>
      <c r="AD18" s="62">
        <f>AVERAGE(AD3:AD16)</f>
        <v>3.8571428571428572</v>
      </c>
      <c r="AE18" s="62">
        <f t="shared" ref="AE18:AF18" si="24">AVERAGE(AE3:AE16)</f>
        <v>3.9285714285714284</v>
      </c>
      <c r="AF18" s="62">
        <f t="shared" si="24"/>
        <v>2.9285714285714284</v>
      </c>
      <c r="AG18" s="62">
        <f>AVERAGE(AG3:AG16)</f>
        <v>3.5714285714285707</v>
      </c>
      <c r="AH18" s="9"/>
      <c r="AI18" s="9"/>
    </row>
  </sheetData>
  <mergeCells count="6">
    <mergeCell ref="AD1:AG1"/>
    <mergeCell ref="Y1:AB1"/>
    <mergeCell ref="A1:A2"/>
    <mergeCell ref="K1:M1"/>
    <mergeCell ref="B1:I1"/>
    <mergeCell ref="R1:U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Italic"Elementary&amp;"MS Sans Serif,Regular"
&amp;"MS Sans Serif,Bold"Spring 2020
</oddHeader>
    <oddFooter>&amp;C&amp;"MS Sans Serif,Bold"4 Target, 3 Acceptable, 2 Acceptable, 1 Unacceptable, NR=Did Not Observe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7"/>
  <sheetViews>
    <sheetView zoomScaleNormal="100" workbookViewId="0">
      <selection activeCell="B12" sqref="B12"/>
    </sheetView>
  </sheetViews>
  <sheetFormatPr defaultColWidth="10.7109375" defaultRowHeight="10.199999999999999" x14ac:dyDescent="0.2"/>
  <cols>
    <col min="1" max="1" width="3.140625" style="5" bestFit="1" customWidth="1"/>
    <col min="2" max="2" width="17.7109375" style="14" bestFit="1" customWidth="1"/>
    <col min="3" max="3" width="22" style="14" bestFit="1" customWidth="1"/>
    <col min="4" max="4" width="13" style="14" bestFit="1" customWidth="1"/>
    <col min="5" max="5" width="13" style="14" customWidth="1"/>
    <col min="6" max="6" width="14.140625" style="14" customWidth="1"/>
    <col min="7" max="7" width="13.140625" style="19" customWidth="1"/>
    <col min="8" max="8" width="13.140625" style="70" customWidth="1"/>
    <col min="9" max="9" width="16.140625" style="19" customWidth="1"/>
    <col min="10" max="10" width="13.140625" style="70" bestFit="1" customWidth="1"/>
    <col min="11" max="11" width="13.140625" style="19" customWidth="1"/>
    <col min="12" max="12" width="15" style="70" customWidth="1"/>
    <col min="13" max="13" width="21.28515625" style="19" customWidth="1"/>
    <col min="14" max="14" width="19" style="70" customWidth="1"/>
    <col min="15" max="15" width="13.85546875" style="19" bestFit="1" customWidth="1"/>
    <col min="16" max="16" width="12.85546875" style="70" customWidth="1"/>
    <col min="17" max="17" width="13.7109375" style="19" customWidth="1"/>
    <col min="18" max="18" width="13.140625" style="70" bestFit="1" customWidth="1"/>
    <col min="19" max="19" width="13.140625" style="19" customWidth="1"/>
    <col min="20" max="20" width="15.42578125" style="70" bestFit="1" customWidth="1"/>
    <col min="21" max="21" width="13.42578125" style="19" bestFit="1" customWidth="1"/>
    <col min="22" max="22" width="14.7109375" style="70" customWidth="1"/>
    <col min="23" max="23" width="18.28515625" style="14" customWidth="1"/>
    <col min="24" max="24" width="15.42578125" style="70" customWidth="1"/>
    <col min="25" max="25" width="13" style="19" bestFit="1" customWidth="1"/>
    <col min="26" max="26" width="13" style="70" bestFit="1" customWidth="1"/>
    <col min="27" max="27" width="15.7109375" style="19" customWidth="1"/>
    <col min="28" max="28" width="13" style="70" customWidth="1"/>
    <col min="29" max="29" width="15.7109375" style="19" customWidth="1"/>
    <col min="30" max="30" width="16" style="70" customWidth="1"/>
    <col min="31" max="31" width="35.7109375" style="14" customWidth="1"/>
    <col min="32" max="32" width="15.42578125" style="70" bestFit="1" customWidth="1"/>
    <col min="33" max="33" width="25.28515625" style="14" customWidth="1"/>
    <col min="34" max="34" width="30.140625" style="14" customWidth="1"/>
    <col min="35" max="35" width="20.85546875" style="14" customWidth="1"/>
    <col min="36" max="36" width="15" style="18" bestFit="1" customWidth="1"/>
    <col min="37" max="212" width="10.7109375" style="18"/>
    <col min="213" max="213" width="3.140625" style="18" bestFit="1" customWidth="1"/>
    <col min="214" max="214" width="17" style="18" bestFit="1" customWidth="1"/>
    <col min="215" max="215" width="17.7109375" style="18" customWidth="1"/>
    <col min="216" max="216" width="9.85546875" style="18" customWidth="1"/>
    <col min="217" max="217" width="10.85546875" style="18" customWidth="1"/>
    <col min="218" max="218" width="32.42578125" style="18" bestFit="1" customWidth="1"/>
    <col min="219" max="228" width="16" style="18" customWidth="1"/>
    <col min="229" max="229" width="14.140625" style="18" bestFit="1" customWidth="1"/>
    <col min="230" max="230" width="13.42578125" style="18" bestFit="1" customWidth="1"/>
    <col min="231" max="231" width="15.42578125" style="18" bestFit="1" customWidth="1"/>
    <col min="232" max="232" width="13.42578125" style="18" bestFit="1" customWidth="1"/>
    <col min="233" max="233" width="14.7109375" style="18" customWidth="1"/>
    <col min="234" max="243" width="16" style="18" customWidth="1"/>
    <col min="244" max="244" width="13.85546875" style="18" customWidth="1"/>
    <col min="245" max="245" width="13.42578125" style="18" customWidth="1"/>
    <col min="246" max="246" width="12.7109375" style="18" customWidth="1"/>
    <col min="247" max="247" width="15.7109375" style="18" bestFit="1" customWidth="1"/>
    <col min="248" max="248" width="14.140625" style="18" customWidth="1"/>
    <col min="249" max="249" width="15.85546875" style="18" bestFit="1" customWidth="1"/>
    <col min="250" max="250" width="13.85546875" style="18" bestFit="1" customWidth="1"/>
    <col min="251" max="251" width="12.85546875" style="18" customWidth="1"/>
    <col min="252" max="252" width="16" style="18" customWidth="1"/>
    <col min="253" max="253" width="11.42578125" style="18" bestFit="1" customWidth="1"/>
    <col min="254" max="254" width="14.85546875" style="18" bestFit="1" customWidth="1"/>
    <col min="255" max="255" width="13.85546875" style="18" bestFit="1" customWidth="1"/>
    <col min="256" max="256" width="13.85546875" style="18" customWidth="1"/>
    <col min="257" max="257" width="13.85546875" style="18" bestFit="1" customWidth="1"/>
    <col min="258" max="258" width="16" style="18" customWidth="1"/>
    <col min="259" max="259" width="13" style="18" customWidth="1"/>
    <col min="260" max="260" width="13.42578125" style="18" bestFit="1" customWidth="1"/>
    <col min="261" max="261" width="10.7109375" style="18" bestFit="1" customWidth="1"/>
    <col min="262" max="262" width="12" style="18" bestFit="1" customWidth="1"/>
    <col min="263" max="263" width="14.7109375" style="18" bestFit="1" customWidth="1"/>
    <col min="264" max="264" width="15.28515625" style="18" customWidth="1"/>
    <col min="265" max="265" width="12.28515625" style="18" customWidth="1"/>
    <col min="266" max="266" width="8" style="18" bestFit="1" customWidth="1"/>
    <col min="267" max="268" width="13" style="18" bestFit="1" customWidth="1"/>
    <col min="269" max="269" width="8.85546875" style="18" bestFit="1" customWidth="1"/>
    <col min="270" max="270" width="16" style="18" customWidth="1"/>
    <col min="271" max="271" width="11.28515625" style="18" customWidth="1"/>
    <col min="272" max="272" width="13" style="18" bestFit="1" customWidth="1"/>
    <col min="273" max="273" width="14.42578125" style="18" customWidth="1"/>
    <col min="274" max="274" width="13" style="18" bestFit="1" customWidth="1"/>
    <col min="275" max="275" width="16" style="18" customWidth="1"/>
    <col min="276" max="276" width="11" style="18" bestFit="1" customWidth="1"/>
    <col min="277" max="277" width="12.140625" style="18" bestFit="1" customWidth="1"/>
    <col min="278" max="278" width="13.7109375" style="18" bestFit="1" customWidth="1"/>
    <col min="279" max="468" width="10.7109375" style="18"/>
    <col min="469" max="469" width="3.140625" style="18" bestFit="1" customWidth="1"/>
    <col min="470" max="470" width="17" style="18" bestFit="1" customWidth="1"/>
    <col min="471" max="471" width="17.7109375" style="18" customWidth="1"/>
    <col min="472" max="472" width="9.85546875" style="18" customWidth="1"/>
    <col min="473" max="473" width="10.85546875" style="18" customWidth="1"/>
    <col min="474" max="474" width="32.42578125" style="18" bestFit="1" customWidth="1"/>
    <col min="475" max="484" width="16" style="18" customWidth="1"/>
    <col min="485" max="485" width="14.140625" style="18" bestFit="1" customWidth="1"/>
    <col min="486" max="486" width="13.42578125" style="18" bestFit="1" customWidth="1"/>
    <col min="487" max="487" width="15.42578125" style="18" bestFit="1" customWidth="1"/>
    <col min="488" max="488" width="13.42578125" style="18" bestFit="1" customWidth="1"/>
    <col min="489" max="489" width="14.7109375" style="18" customWidth="1"/>
    <col min="490" max="499" width="16" style="18" customWidth="1"/>
    <col min="500" max="500" width="13.85546875" style="18" customWidth="1"/>
    <col min="501" max="501" width="13.42578125" style="18" customWidth="1"/>
    <col min="502" max="502" width="12.7109375" style="18" customWidth="1"/>
    <col min="503" max="503" width="15.7109375" style="18" bestFit="1" customWidth="1"/>
    <col min="504" max="504" width="14.140625" style="18" customWidth="1"/>
    <col min="505" max="505" width="15.85546875" style="18" bestFit="1" customWidth="1"/>
    <col min="506" max="506" width="13.85546875" style="18" bestFit="1" customWidth="1"/>
    <col min="507" max="507" width="12.85546875" style="18" customWidth="1"/>
    <col min="508" max="508" width="16" style="18" customWidth="1"/>
    <col min="509" max="509" width="11.42578125" style="18" bestFit="1" customWidth="1"/>
    <col min="510" max="510" width="14.85546875" style="18" bestFit="1" customWidth="1"/>
    <col min="511" max="511" width="13.85546875" style="18" bestFit="1" customWidth="1"/>
    <col min="512" max="512" width="13.85546875" style="18" customWidth="1"/>
    <col min="513" max="513" width="13.85546875" style="18" bestFit="1" customWidth="1"/>
    <col min="514" max="514" width="16" style="18" customWidth="1"/>
    <col min="515" max="515" width="13" style="18" customWidth="1"/>
    <col min="516" max="516" width="13.42578125" style="18" bestFit="1" customWidth="1"/>
    <col min="517" max="517" width="10.7109375" style="18" bestFit="1" customWidth="1"/>
    <col min="518" max="518" width="12" style="18" bestFit="1" customWidth="1"/>
    <col min="519" max="519" width="14.7109375" style="18" bestFit="1" customWidth="1"/>
    <col min="520" max="520" width="15.28515625" style="18" customWidth="1"/>
    <col min="521" max="521" width="12.28515625" style="18" customWidth="1"/>
    <col min="522" max="522" width="8" style="18" bestFit="1" customWidth="1"/>
    <col min="523" max="524" width="13" style="18" bestFit="1" customWidth="1"/>
    <col min="525" max="525" width="8.85546875" style="18" bestFit="1" customWidth="1"/>
    <col min="526" max="526" width="16" style="18" customWidth="1"/>
    <col min="527" max="527" width="11.28515625" style="18" customWidth="1"/>
    <col min="528" max="528" width="13" style="18" bestFit="1" customWidth="1"/>
    <col min="529" max="529" width="14.42578125" style="18" customWidth="1"/>
    <col min="530" max="530" width="13" style="18" bestFit="1" customWidth="1"/>
    <col min="531" max="531" width="16" style="18" customWidth="1"/>
    <col min="532" max="532" width="11" style="18" bestFit="1" customWidth="1"/>
    <col min="533" max="533" width="12.140625" style="18" bestFit="1" customWidth="1"/>
    <col min="534" max="534" width="13.7109375" style="18" bestFit="1" customWidth="1"/>
    <col min="535" max="724" width="10.7109375" style="18"/>
    <col min="725" max="725" width="3.140625" style="18" bestFit="1" customWidth="1"/>
    <col min="726" max="726" width="17" style="18" bestFit="1" customWidth="1"/>
    <col min="727" max="727" width="17.7109375" style="18" customWidth="1"/>
    <col min="728" max="728" width="9.85546875" style="18" customWidth="1"/>
    <col min="729" max="729" width="10.85546875" style="18" customWidth="1"/>
    <col min="730" max="730" width="32.42578125" style="18" bestFit="1" customWidth="1"/>
    <col min="731" max="740" width="16" style="18" customWidth="1"/>
    <col min="741" max="741" width="14.140625" style="18" bestFit="1" customWidth="1"/>
    <col min="742" max="742" width="13.42578125" style="18" bestFit="1" customWidth="1"/>
    <col min="743" max="743" width="15.42578125" style="18" bestFit="1" customWidth="1"/>
    <col min="744" max="744" width="13.42578125" style="18" bestFit="1" customWidth="1"/>
    <col min="745" max="745" width="14.7109375" style="18" customWidth="1"/>
    <col min="746" max="755" width="16" style="18" customWidth="1"/>
    <col min="756" max="756" width="13.85546875" style="18" customWidth="1"/>
    <col min="757" max="757" width="13.42578125" style="18" customWidth="1"/>
    <col min="758" max="758" width="12.7109375" style="18" customWidth="1"/>
    <col min="759" max="759" width="15.7109375" style="18" bestFit="1" customWidth="1"/>
    <col min="760" max="760" width="14.140625" style="18" customWidth="1"/>
    <col min="761" max="761" width="15.85546875" style="18" bestFit="1" customWidth="1"/>
    <col min="762" max="762" width="13.85546875" style="18" bestFit="1" customWidth="1"/>
    <col min="763" max="763" width="12.85546875" style="18" customWidth="1"/>
    <col min="764" max="764" width="16" style="18" customWidth="1"/>
    <col min="765" max="765" width="11.42578125" style="18" bestFit="1" customWidth="1"/>
    <col min="766" max="766" width="14.85546875" style="18" bestFit="1" customWidth="1"/>
    <col min="767" max="767" width="13.85546875" style="18" bestFit="1" customWidth="1"/>
    <col min="768" max="768" width="13.85546875" style="18" customWidth="1"/>
    <col min="769" max="769" width="13.85546875" style="18" bestFit="1" customWidth="1"/>
    <col min="770" max="770" width="16" style="18" customWidth="1"/>
    <col min="771" max="771" width="13" style="18" customWidth="1"/>
    <col min="772" max="772" width="13.42578125" style="18" bestFit="1" customWidth="1"/>
    <col min="773" max="773" width="10.7109375" style="18" bestFit="1" customWidth="1"/>
    <col min="774" max="774" width="12" style="18" bestFit="1" customWidth="1"/>
    <col min="775" max="775" width="14.7109375" style="18" bestFit="1" customWidth="1"/>
    <col min="776" max="776" width="15.28515625" style="18" customWidth="1"/>
    <col min="777" max="777" width="12.28515625" style="18" customWidth="1"/>
    <col min="778" max="778" width="8" style="18" bestFit="1" customWidth="1"/>
    <col min="779" max="780" width="13" style="18" bestFit="1" customWidth="1"/>
    <col min="781" max="781" width="8.85546875" style="18" bestFit="1" customWidth="1"/>
    <col min="782" max="782" width="16" style="18" customWidth="1"/>
    <col min="783" max="783" width="11.28515625" style="18" customWidth="1"/>
    <col min="784" max="784" width="13" style="18" bestFit="1" customWidth="1"/>
    <col min="785" max="785" width="14.42578125" style="18" customWidth="1"/>
    <col min="786" max="786" width="13" style="18" bestFit="1" customWidth="1"/>
    <col min="787" max="787" width="16" style="18" customWidth="1"/>
    <col min="788" max="788" width="11" style="18" bestFit="1" customWidth="1"/>
    <col min="789" max="789" width="12.140625" style="18" bestFit="1" customWidth="1"/>
    <col min="790" max="790" width="13.7109375" style="18" bestFit="1" customWidth="1"/>
    <col min="791" max="980" width="10.7109375" style="18"/>
    <col min="981" max="981" width="3.140625" style="18" bestFit="1" customWidth="1"/>
    <col min="982" max="982" width="17" style="18" bestFit="1" customWidth="1"/>
    <col min="983" max="983" width="17.7109375" style="18" customWidth="1"/>
    <col min="984" max="984" width="9.85546875" style="18" customWidth="1"/>
    <col min="985" max="985" width="10.85546875" style="18" customWidth="1"/>
    <col min="986" max="986" width="32.42578125" style="18" bestFit="1" customWidth="1"/>
    <col min="987" max="996" width="16" style="18" customWidth="1"/>
    <col min="997" max="997" width="14.140625" style="18" bestFit="1" customWidth="1"/>
    <col min="998" max="998" width="13.42578125" style="18" bestFit="1" customWidth="1"/>
    <col min="999" max="999" width="15.42578125" style="18" bestFit="1" customWidth="1"/>
    <col min="1000" max="1000" width="13.42578125" style="18" bestFit="1" customWidth="1"/>
    <col min="1001" max="1001" width="14.7109375" style="18" customWidth="1"/>
    <col min="1002" max="1011" width="16" style="18" customWidth="1"/>
    <col min="1012" max="1012" width="13.85546875" style="18" customWidth="1"/>
    <col min="1013" max="1013" width="13.42578125" style="18" customWidth="1"/>
    <col min="1014" max="1014" width="12.7109375" style="18" customWidth="1"/>
    <col min="1015" max="1015" width="15.7109375" style="18" bestFit="1" customWidth="1"/>
    <col min="1016" max="1016" width="14.140625" style="18" customWidth="1"/>
    <col min="1017" max="1017" width="15.85546875" style="18" bestFit="1" customWidth="1"/>
    <col min="1018" max="1018" width="13.85546875" style="18" bestFit="1" customWidth="1"/>
    <col min="1019" max="1019" width="12.85546875" style="18" customWidth="1"/>
    <col min="1020" max="1020" width="16" style="18" customWidth="1"/>
    <col min="1021" max="1021" width="11.42578125" style="18" bestFit="1" customWidth="1"/>
    <col min="1022" max="1022" width="14.85546875" style="18" bestFit="1" customWidth="1"/>
    <col min="1023" max="1023" width="13.85546875" style="18" bestFit="1" customWidth="1"/>
    <col min="1024" max="1024" width="13.85546875" style="18" customWidth="1"/>
    <col min="1025" max="1025" width="13.85546875" style="18" bestFit="1" customWidth="1"/>
    <col min="1026" max="1026" width="16" style="18" customWidth="1"/>
    <col min="1027" max="1027" width="13" style="18" customWidth="1"/>
    <col min="1028" max="1028" width="13.42578125" style="18" bestFit="1" customWidth="1"/>
    <col min="1029" max="1029" width="10.7109375" style="18" bestFit="1" customWidth="1"/>
    <col min="1030" max="1030" width="12" style="18" bestFit="1" customWidth="1"/>
    <col min="1031" max="1031" width="14.7109375" style="18" bestFit="1" customWidth="1"/>
    <col min="1032" max="1032" width="15.28515625" style="18" customWidth="1"/>
    <col min="1033" max="1033" width="12.28515625" style="18" customWidth="1"/>
    <col min="1034" max="1034" width="8" style="18" bestFit="1" customWidth="1"/>
    <col min="1035" max="1036" width="13" style="18" bestFit="1" customWidth="1"/>
    <col min="1037" max="1037" width="8.85546875" style="18" bestFit="1" customWidth="1"/>
    <col min="1038" max="1038" width="16" style="18" customWidth="1"/>
    <col min="1039" max="1039" width="11.28515625" style="18" customWidth="1"/>
    <col min="1040" max="1040" width="13" style="18" bestFit="1" customWidth="1"/>
    <col min="1041" max="1041" width="14.42578125" style="18" customWidth="1"/>
    <col min="1042" max="1042" width="13" style="18" bestFit="1" customWidth="1"/>
    <col min="1043" max="1043" width="16" style="18" customWidth="1"/>
    <col min="1044" max="1044" width="11" style="18" bestFit="1" customWidth="1"/>
    <col min="1045" max="1045" width="12.140625" style="18" bestFit="1" customWidth="1"/>
    <col min="1046" max="1046" width="13.7109375" style="18" bestFit="1" customWidth="1"/>
    <col min="1047" max="1236" width="10.7109375" style="18"/>
    <col min="1237" max="1237" width="3.140625" style="18" bestFit="1" customWidth="1"/>
    <col min="1238" max="1238" width="17" style="18" bestFit="1" customWidth="1"/>
    <col min="1239" max="1239" width="17.7109375" style="18" customWidth="1"/>
    <col min="1240" max="1240" width="9.85546875" style="18" customWidth="1"/>
    <col min="1241" max="1241" width="10.85546875" style="18" customWidth="1"/>
    <col min="1242" max="1242" width="32.42578125" style="18" bestFit="1" customWidth="1"/>
    <col min="1243" max="1252" width="16" style="18" customWidth="1"/>
    <col min="1253" max="1253" width="14.140625" style="18" bestFit="1" customWidth="1"/>
    <col min="1254" max="1254" width="13.42578125" style="18" bestFit="1" customWidth="1"/>
    <col min="1255" max="1255" width="15.42578125" style="18" bestFit="1" customWidth="1"/>
    <col min="1256" max="1256" width="13.42578125" style="18" bestFit="1" customWidth="1"/>
    <col min="1257" max="1257" width="14.7109375" style="18" customWidth="1"/>
    <col min="1258" max="1267" width="16" style="18" customWidth="1"/>
    <col min="1268" max="1268" width="13.85546875" style="18" customWidth="1"/>
    <col min="1269" max="1269" width="13.42578125" style="18" customWidth="1"/>
    <col min="1270" max="1270" width="12.7109375" style="18" customWidth="1"/>
    <col min="1271" max="1271" width="15.7109375" style="18" bestFit="1" customWidth="1"/>
    <col min="1272" max="1272" width="14.140625" style="18" customWidth="1"/>
    <col min="1273" max="1273" width="15.85546875" style="18" bestFit="1" customWidth="1"/>
    <col min="1274" max="1274" width="13.85546875" style="18" bestFit="1" customWidth="1"/>
    <col min="1275" max="1275" width="12.85546875" style="18" customWidth="1"/>
    <col min="1276" max="1276" width="16" style="18" customWidth="1"/>
    <col min="1277" max="1277" width="11.42578125" style="18" bestFit="1" customWidth="1"/>
    <col min="1278" max="1278" width="14.85546875" style="18" bestFit="1" customWidth="1"/>
    <col min="1279" max="1279" width="13.85546875" style="18" bestFit="1" customWidth="1"/>
    <col min="1280" max="1280" width="13.85546875" style="18" customWidth="1"/>
    <col min="1281" max="1281" width="13.85546875" style="18" bestFit="1" customWidth="1"/>
    <col min="1282" max="1282" width="16" style="18" customWidth="1"/>
    <col min="1283" max="1283" width="13" style="18" customWidth="1"/>
    <col min="1284" max="1284" width="13.42578125" style="18" bestFit="1" customWidth="1"/>
    <col min="1285" max="1285" width="10.7109375" style="18" bestFit="1" customWidth="1"/>
    <col min="1286" max="1286" width="12" style="18" bestFit="1" customWidth="1"/>
    <col min="1287" max="1287" width="14.7109375" style="18" bestFit="1" customWidth="1"/>
    <col min="1288" max="1288" width="15.28515625" style="18" customWidth="1"/>
    <col min="1289" max="1289" width="12.28515625" style="18" customWidth="1"/>
    <col min="1290" max="1290" width="8" style="18" bestFit="1" customWidth="1"/>
    <col min="1291" max="1292" width="13" style="18" bestFit="1" customWidth="1"/>
    <col min="1293" max="1293" width="8.85546875" style="18" bestFit="1" customWidth="1"/>
    <col min="1294" max="1294" width="16" style="18" customWidth="1"/>
    <col min="1295" max="1295" width="11.28515625" style="18" customWidth="1"/>
    <col min="1296" max="1296" width="13" style="18" bestFit="1" customWidth="1"/>
    <col min="1297" max="1297" width="14.42578125" style="18" customWidth="1"/>
    <col min="1298" max="1298" width="13" style="18" bestFit="1" customWidth="1"/>
    <col min="1299" max="1299" width="16" style="18" customWidth="1"/>
    <col min="1300" max="1300" width="11" style="18" bestFit="1" customWidth="1"/>
    <col min="1301" max="1301" width="12.140625" style="18" bestFit="1" customWidth="1"/>
    <col min="1302" max="1302" width="13.7109375" style="18" bestFit="1" customWidth="1"/>
    <col min="1303" max="1492" width="10.7109375" style="18"/>
    <col min="1493" max="1493" width="3.140625" style="18" bestFit="1" customWidth="1"/>
    <col min="1494" max="1494" width="17" style="18" bestFit="1" customWidth="1"/>
    <col min="1495" max="1495" width="17.7109375" style="18" customWidth="1"/>
    <col min="1496" max="1496" width="9.85546875" style="18" customWidth="1"/>
    <col min="1497" max="1497" width="10.85546875" style="18" customWidth="1"/>
    <col min="1498" max="1498" width="32.42578125" style="18" bestFit="1" customWidth="1"/>
    <col min="1499" max="1508" width="16" style="18" customWidth="1"/>
    <col min="1509" max="1509" width="14.140625" style="18" bestFit="1" customWidth="1"/>
    <col min="1510" max="1510" width="13.42578125" style="18" bestFit="1" customWidth="1"/>
    <col min="1511" max="1511" width="15.42578125" style="18" bestFit="1" customWidth="1"/>
    <col min="1512" max="1512" width="13.42578125" style="18" bestFit="1" customWidth="1"/>
    <col min="1513" max="1513" width="14.7109375" style="18" customWidth="1"/>
    <col min="1514" max="1523" width="16" style="18" customWidth="1"/>
    <col min="1524" max="1524" width="13.85546875" style="18" customWidth="1"/>
    <col min="1525" max="1525" width="13.42578125" style="18" customWidth="1"/>
    <col min="1526" max="1526" width="12.7109375" style="18" customWidth="1"/>
    <col min="1527" max="1527" width="15.7109375" style="18" bestFit="1" customWidth="1"/>
    <col min="1528" max="1528" width="14.140625" style="18" customWidth="1"/>
    <col min="1529" max="1529" width="15.85546875" style="18" bestFit="1" customWidth="1"/>
    <col min="1530" max="1530" width="13.85546875" style="18" bestFit="1" customWidth="1"/>
    <col min="1531" max="1531" width="12.85546875" style="18" customWidth="1"/>
    <col min="1532" max="1532" width="16" style="18" customWidth="1"/>
    <col min="1533" max="1533" width="11.42578125" style="18" bestFit="1" customWidth="1"/>
    <col min="1534" max="1534" width="14.85546875" style="18" bestFit="1" customWidth="1"/>
    <col min="1535" max="1535" width="13.85546875" style="18" bestFit="1" customWidth="1"/>
    <col min="1536" max="1536" width="13.85546875" style="18" customWidth="1"/>
    <col min="1537" max="1537" width="13.85546875" style="18" bestFit="1" customWidth="1"/>
    <col min="1538" max="1538" width="16" style="18" customWidth="1"/>
    <col min="1539" max="1539" width="13" style="18" customWidth="1"/>
    <col min="1540" max="1540" width="13.42578125" style="18" bestFit="1" customWidth="1"/>
    <col min="1541" max="1541" width="10.7109375" style="18" bestFit="1" customWidth="1"/>
    <col min="1542" max="1542" width="12" style="18" bestFit="1" customWidth="1"/>
    <col min="1543" max="1543" width="14.7109375" style="18" bestFit="1" customWidth="1"/>
    <col min="1544" max="1544" width="15.28515625" style="18" customWidth="1"/>
    <col min="1545" max="1545" width="12.28515625" style="18" customWidth="1"/>
    <col min="1546" max="1546" width="8" style="18" bestFit="1" customWidth="1"/>
    <col min="1547" max="1548" width="13" style="18" bestFit="1" customWidth="1"/>
    <col min="1549" max="1549" width="8.85546875" style="18" bestFit="1" customWidth="1"/>
    <col min="1550" max="1550" width="16" style="18" customWidth="1"/>
    <col min="1551" max="1551" width="11.28515625" style="18" customWidth="1"/>
    <col min="1552" max="1552" width="13" style="18" bestFit="1" customWidth="1"/>
    <col min="1553" max="1553" width="14.42578125" style="18" customWidth="1"/>
    <col min="1554" max="1554" width="13" style="18" bestFit="1" customWidth="1"/>
    <col min="1555" max="1555" width="16" style="18" customWidth="1"/>
    <col min="1556" max="1556" width="11" style="18" bestFit="1" customWidth="1"/>
    <col min="1557" max="1557" width="12.140625" style="18" bestFit="1" customWidth="1"/>
    <col min="1558" max="1558" width="13.7109375" style="18" bestFit="1" customWidth="1"/>
    <col min="1559" max="1748" width="10.7109375" style="18"/>
    <col min="1749" max="1749" width="3.140625" style="18" bestFit="1" customWidth="1"/>
    <col min="1750" max="1750" width="17" style="18" bestFit="1" customWidth="1"/>
    <col min="1751" max="1751" width="17.7109375" style="18" customWidth="1"/>
    <col min="1752" max="1752" width="9.85546875" style="18" customWidth="1"/>
    <col min="1753" max="1753" width="10.85546875" style="18" customWidth="1"/>
    <col min="1754" max="1754" width="32.42578125" style="18" bestFit="1" customWidth="1"/>
    <col min="1755" max="1764" width="16" style="18" customWidth="1"/>
    <col min="1765" max="1765" width="14.140625" style="18" bestFit="1" customWidth="1"/>
    <col min="1766" max="1766" width="13.42578125" style="18" bestFit="1" customWidth="1"/>
    <col min="1767" max="1767" width="15.42578125" style="18" bestFit="1" customWidth="1"/>
    <col min="1768" max="1768" width="13.42578125" style="18" bestFit="1" customWidth="1"/>
    <col min="1769" max="1769" width="14.7109375" style="18" customWidth="1"/>
    <col min="1770" max="1779" width="16" style="18" customWidth="1"/>
    <col min="1780" max="1780" width="13.85546875" style="18" customWidth="1"/>
    <col min="1781" max="1781" width="13.42578125" style="18" customWidth="1"/>
    <col min="1782" max="1782" width="12.7109375" style="18" customWidth="1"/>
    <col min="1783" max="1783" width="15.7109375" style="18" bestFit="1" customWidth="1"/>
    <col min="1784" max="1784" width="14.140625" style="18" customWidth="1"/>
    <col min="1785" max="1785" width="15.85546875" style="18" bestFit="1" customWidth="1"/>
    <col min="1786" max="1786" width="13.85546875" style="18" bestFit="1" customWidth="1"/>
    <col min="1787" max="1787" width="12.85546875" style="18" customWidth="1"/>
    <col min="1788" max="1788" width="16" style="18" customWidth="1"/>
    <col min="1789" max="1789" width="11.42578125" style="18" bestFit="1" customWidth="1"/>
    <col min="1790" max="1790" width="14.85546875" style="18" bestFit="1" customWidth="1"/>
    <col min="1791" max="1791" width="13.85546875" style="18" bestFit="1" customWidth="1"/>
    <col min="1792" max="1792" width="13.85546875" style="18" customWidth="1"/>
    <col min="1793" max="1793" width="13.85546875" style="18" bestFit="1" customWidth="1"/>
    <col min="1794" max="1794" width="16" style="18" customWidth="1"/>
    <col min="1795" max="1795" width="13" style="18" customWidth="1"/>
    <col min="1796" max="1796" width="13.42578125" style="18" bestFit="1" customWidth="1"/>
    <col min="1797" max="1797" width="10.7109375" style="18" bestFit="1" customWidth="1"/>
    <col min="1798" max="1798" width="12" style="18" bestFit="1" customWidth="1"/>
    <col min="1799" max="1799" width="14.7109375" style="18" bestFit="1" customWidth="1"/>
    <col min="1800" max="1800" width="15.28515625" style="18" customWidth="1"/>
    <col min="1801" max="1801" width="12.28515625" style="18" customWidth="1"/>
    <col min="1802" max="1802" width="8" style="18" bestFit="1" customWidth="1"/>
    <col min="1803" max="1804" width="13" style="18" bestFit="1" customWidth="1"/>
    <col min="1805" max="1805" width="8.85546875" style="18" bestFit="1" customWidth="1"/>
    <col min="1806" max="1806" width="16" style="18" customWidth="1"/>
    <col min="1807" max="1807" width="11.28515625" style="18" customWidth="1"/>
    <col min="1808" max="1808" width="13" style="18" bestFit="1" customWidth="1"/>
    <col min="1809" max="1809" width="14.42578125" style="18" customWidth="1"/>
    <col min="1810" max="1810" width="13" style="18" bestFit="1" customWidth="1"/>
    <col min="1811" max="1811" width="16" style="18" customWidth="1"/>
    <col min="1812" max="1812" width="11" style="18" bestFit="1" customWidth="1"/>
    <col min="1813" max="1813" width="12.140625" style="18" bestFit="1" customWidth="1"/>
    <col min="1814" max="1814" width="13.7109375" style="18" bestFit="1" customWidth="1"/>
    <col min="1815" max="2004" width="10.7109375" style="18"/>
    <col min="2005" max="2005" width="3.140625" style="18" bestFit="1" customWidth="1"/>
    <col min="2006" max="2006" width="17" style="18" bestFit="1" customWidth="1"/>
    <col min="2007" max="2007" width="17.7109375" style="18" customWidth="1"/>
    <col min="2008" max="2008" width="9.85546875" style="18" customWidth="1"/>
    <col min="2009" max="2009" width="10.85546875" style="18" customWidth="1"/>
    <col min="2010" max="2010" width="32.42578125" style="18" bestFit="1" customWidth="1"/>
    <col min="2011" max="2020" width="16" style="18" customWidth="1"/>
    <col min="2021" max="2021" width="14.140625" style="18" bestFit="1" customWidth="1"/>
    <col min="2022" max="2022" width="13.42578125" style="18" bestFit="1" customWidth="1"/>
    <col min="2023" max="2023" width="15.42578125" style="18" bestFit="1" customWidth="1"/>
    <col min="2024" max="2024" width="13.42578125" style="18" bestFit="1" customWidth="1"/>
    <col min="2025" max="2025" width="14.7109375" style="18" customWidth="1"/>
    <col min="2026" max="2035" width="16" style="18" customWidth="1"/>
    <col min="2036" max="2036" width="13.85546875" style="18" customWidth="1"/>
    <col min="2037" max="2037" width="13.42578125" style="18" customWidth="1"/>
    <col min="2038" max="2038" width="12.7109375" style="18" customWidth="1"/>
    <col min="2039" max="2039" width="15.7109375" style="18" bestFit="1" customWidth="1"/>
    <col min="2040" max="2040" width="14.140625" style="18" customWidth="1"/>
    <col min="2041" max="2041" width="15.85546875" style="18" bestFit="1" customWidth="1"/>
    <col min="2042" max="2042" width="13.85546875" style="18" bestFit="1" customWidth="1"/>
    <col min="2043" max="2043" width="12.85546875" style="18" customWidth="1"/>
    <col min="2044" max="2044" width="16" style="18" customWidth="1"/>
    <col min="2045" max="2045" width="11.42578125" style="18" bestFit="1" customWidth="1"/>
    <col min="2046" max="2046" width="14.85546875" style="18" bestFit="1" customWidth="1"/>
    <col min="2047" max="2047" width="13.85546875" style="18" bestFit="1" customWidth="1"/>
    <col min="2048" max="2048" width="13.85546875" style="18" customWidth="1"/>
    <col min="2049" max="2049" width="13.85546875" style="18" bestFit="1" customWidth="1"/>
    <col min="2050" max="2050" width="16" style="18" customWidth="1"/>
    <col min="2051" max="2051" width="13" style="18" customWidth="1"/>
    <col min="2052" max="2052" width="13.42578125" style="18" bestFit="1" customWidth="1"/>
    <col min="2053" max="2053" width="10.7109375" style="18" bestFit="1" customWidth="1"/>
    <col min="2054" max="2054" width="12" style="18" bestFit="1" customWidth="1"/>
    <col min="2055" max="2055" width="14.7109375" style="18" bestFit="1" customWidth="1"/>
    <col min="2056" max="2056" width="15.28515625" style="18" customWidth="1"/>
    <col min="2057" max="2057" width="12.28515625" style="18" customWidth="1"/>
    <col min="2058" max="2058" width="8" style="18" bestFit="1" customWidth="1"/>
    <col min="2059" max="2060" width="13" style="18" bestFit="1" customWidth="1"/>
    <col min="2061" max="2061" width="8.85546875" style="18" bestFit="1" customWidth="1"/>
    <col min="2062" max="2062" width="16" style="18" customWidth="1"/>
    <col min="2063" max="2063" width="11.28515625" style="18" customWidth="1"/>
    <col min="2064" max="2064" width="13" style="18" bestFit="1" customWidth="1"/>
    <col min="2065" max="2065" width="14.42578125" style="18" customWidth="1"/>
    <col min="2066" max="2066" width="13" style="18" bestFit="1" customWidth="1"/>
    <col min="2067" max="2067" width="16" style="18" customWidth="1"/>
    <col min="2068" max="2068" width="11" style="18" bestFit="1" customWidth="1"/>
    <col min="2069" max="2069" width="12.140625" style="18" bestFit="1" customWidth="1"/>
    <col min="2070" max="2070" width="13.7109375" style="18" bestFit="1" customWidth="1"/>
    <col min="2071" max="2260" width="10.7109375" style="18"/>
    <col min="2261" max="2261" width="3.140625" style="18" bestFit="1" customWidth="1"/>
    <col min="2262" max="2262" width="17" style="18" bestFit="1" customWidth="1"/>
    <col min="2263" max="2263" width="17.7109375" style="18" customWidth="1"/>
    <col min="2264" max="2264" width="9.85546875" style="18" customWidth="1"/>
    <col min="2265" max="2265" width="10.85546875" style="18" customWidth="1"/>
    <col min="2266" max="2266" width="32.42578125" style="18" bestFit="1" customWidth="1"/>
    <col min="2267" max="2276" width="16" style="18" customWidth="1"/>
    <col min="2277" max="2277" width="14.140625" style="18" bestFit="1" customWidth="1"/>
    <col min="2278" max="2278" width="13.42578125" style="18" bestFit="1" customWidth="1"/>
    <col min="2279" max="2279" width="15.42578125" style="18" bestFit="1" customWidth="1"/>
    <col min="2280" max="2280" width="13.42578125" style="18" bestFit="1" customWidth="1"/>
    <col min="2281" max="2281" width="14.7109375" style="18" customWidth="1"/>
    <col min="2282" max="2291" width="16" style="18" customWidth="1"/>
    <col min="2292" max="2292" width="13.85546875" style="18" customWidth="1"/>
    <col min="2293" max="2293" width="13.42578125" style="18" customWidth="1"/>
    <col min="2294" max="2294" width="12.7109375" style="18" customWidth="1"/>
    <col min="2295" max="2295" width="15.7109375" style="18" bestFit="1" customWidth="1"/>
    <col min="2296" max="2296" width="14.140625" style="18" customWidth="1"/>
    <col min="2297" max="2297" width="15.85546875" style="18" bestFit="1" customWidth="1"/>
    <col min="2298" max="2298" width="13.85546875" style="18" bestFit="1" customWidth="1"/>
    <col min="2299" max="2299" width="12.85546875" style="18" customWidth="1"/>
    <col min="2300" max="2300" width="16" style="18" customWidth="1"/>
    <col min="2301" max="2301" width="11.42578125" style="18" bestFit="1" customWidth="1"/>
    <col min="2302" max="2302" width="14.85546875" style="18" bestFit="1" customWidth="1"/>
    <col min="2303" max="2303" width="13.85546875" style="18" bestFit="1" customWidth="1"/>
    <col min="2304" max="2304" width="13.85546875" style="18" customWidth="1"/>
    <col min="2305" max="2305" width="13.85546875" style="18" bestFit="1" customWidth="1"/>
    <col min="2306" max="2306" width="16" style="18" customWidth="1"/>
    <col min="2307" max="2307" width="13" style="18" customWidth="1"/>
    <col min="2308" max="2308" width="13.42578125" style="18" bestFit="1" customWidth="1"/>
    <col min="2309" max="2309" width="10.7109375" style="18" bestFit="1" customWidth="1"/>
    <col min="2310" max="2310" width="12" style="18" bestFit="1" customWidth="1"/>
    <col min="2311" max="2311" width="14.7109375" style="18" bestFit="1" customWidth="1"/>
    <col min="2312" max="2312" width="15.28515625" style="18" customWidth="1"/>
    <col min="2313" max="2313" width="12.28515625" style="18" customWidth="1"/>
    <col min="2314" max="2314" width="8" style="18" bestFit="1" customWidth="1"/>
    <col min="2315" max="2316" width="13" style="18" bestFit="1" customWidth="1"/>
    <col min="2317" max="2317" width="8.85546875" style="18" bestFit="1" customWidth="1"/>
    <col min="2318" max="2318" width="16" style="18" customWidth="1"/>
    <col min="2319" max="2319" width="11.28515625" style="18" customWidth="1"/>
    <col min="2320" max="2320" width="13" style="18" bestFit="1" customWidth="1"/>
    <col min="2321" max="2321" width="14.42578125" style="18" customWidth="1"/>
    <col min="2322" max="2322" width="13" style="18" bestFit="1" customWidth="1"/>
    <col min="2323" max="2323" width="16" style="18" customWidth="1"/>
    <col min="2324" max="2324" width="11" style="18" bestFit="1" customWidth="1"/>
    <col min="2325" max="2325" width="12.140625" style="18" bestFit="1" customWidth="1"/>
    <col min="2326" max="2326" width="13.7109375" style="18" bestFit="1" customWidth="1"/>
    <col min="2327" max="2516" width="10.7109375" style="18"/>
    <col min="2517" max="2517" width="3.140625" style="18" bestFit="1" customWidth="1"/>
    <col min="2518" max="2518" width="17" style="18" bestFit="1" customWidth="1"/>
    <col min="2519" max="2519" width="17.7109375" style="18" customWidth="1"/>
    <col min="2520" max="2520" width="9.85546875" style="18" customWidth="1"/>
    <col min="2521" max="2521" width="10.85546875" style="18" customWidth="1"/>
    <col min="2522" max="2522" width="32.42578125" style="18" bestFit="1" customWidth="1"/>
    <col min="2523" max="2532" width="16" style="18" customWidth="1"/>
    <col min="2533" max="2533" width="14.140625" style="18" bestFit="1" customWidth="1"/>
    <col min="2534" max="2534" width="13.42578125" style="18" bestFit="1" customWidth="1"/>
    <col min="2535" max="2535" width="15.42578125" style="18" bestFit="1" customWidth="1"/>
    <col min="2536" max="2536" width="13.42578125" style="18" bestFit="1" customWidth="1"/>
    <col min="2537" max="2537" width="14.7109375" style="18" customWidth="1"/>
    <col min="2538" max="2547" width="16" style="18" customWidth="1"/>
    <col min="2548" max="2548" width="13.85546875" style="18" customWidth="1"/>
    <col min="2549" max="2549" width="13.42578125" style="18" customWidth="1"/>
    <col min="2550" max="2550" width="12.7109375" style="18" customWidth="1"/>
    <col min="2551" max="2551" width="15.7109375" style="18" bestFit="1" customWidth="1"/>
    <col min="2552" max="2552" width="14.140625" style="18" customWidth="1"/>
    <col min="2553" max="2553" width="15.85546875" style="18" bestFit="1" customWidth="1"/>
    <col min="2554" max="2554" width="13.85546875" style="18" bestFit="1" customWidth="1"/>
    <col min="2555" max="2555" width="12.85546875" style="18" customWidth="1"/>
    <col min="2556" max="2556" width="16" style="18" customWidth="1"/>
    <col min="2557" max="2557" width="11.42578125" style="18" bestFit="1" customWidth="1"/>
    <col min="2558" max="2558" width="14.85546875" style="18" bestFit="1" customWidth="1"/>
    <col min="2559" max="2559" width="13.85546875" style="18" bestFit="1" customWidth="1"/>
    <col min="2560" max="2560" width="13.85546875" style="18" customWidth="1"/>
    <col min="2561" max="2561" width="13.85546875" style="18" bestFit="1" customWidth="1"/>
    <col min="2562" max="2562" width="16" style="18" customWidth="1"/>
    <col min="2563" max="2563" width="13" style="18" customWidth="1"/>
    <col min="2564" max="2564" width="13.42578125" style="18" bestFit="1" customWidth="1"/>
    <col min="2565" max="2565" width="10.7109375" style="18" bestFit="1" customWidth="1"/>
    <col min="2566" max="2566" width="12" style="18" bestFit="1" customWidth="1"/>
    <col min="2567" max="2567" width="14.7109375" style="18" bestFit="1" customWidth="1"/>
    <col min="2568" max="2568" width="15.28515625" style="18" customWidth="1"/>
    <col min="2569" max="2569" width="12.28515625" style="18" customWidth="1"/>
    <col min="2570" max="2570" width="8" style="18" bestFit="1" customWidth="1"/>
    <col min="2571" max="2572" width="13" style="18" bestFit="1" customWidth="1"/>
    <col min="2573" max="2573" width="8.85546875" style="18" bestFit="1" customWidth="1"/>
    <col min="2574" max="2574" width="16" style="18" customWidth="1"/>
    <col min="2575" max="2575" width="11.28515625" style="18" customWidth="1"/>
    <col min="2576" max="2576" width="13" style="18" bestFit="1" customWidth="1"/>
    <col min="2577" max="2577" width="14.42578125" style="18" customWidth="1"/>
    <col min="2578" max="2578" width="13" style="18" bestFit="1" customWidth="1"/>
    <col min="2579" max="2579" width="16" style="18" customWidth="1"/>
    <col min="2580" max="2580" width="11" style="18" bestFit="1" customWidth="1"/>
    <col min="2581" max="2581" width="12.140625" style="18" bestFit="1" customWidth="1"/>
    <col min="2582" max="2582" width="13.7109375" style="18" bestFit="1" customWidth="1"/>
    <col min="2583" max="2772" width="10.7109375" style="18"/>
    <col min="2773" max="2773" width="3.140625" style="18" bestFit="1" customWidth="1"/>
    <col min="2774" max="2774" width="17" style="18" bestFit="1" customWidth="1"/>
    <col min="2775" max="2775" width="17.7109375" style="18" customWidth="1"/>
    <col min="2776" max="2776" width="9.85546875" style="18" customWidth="1"/>
    <col min="2777" max="2777" width="10.85546875" style="18" customWidth="1"/>
    <col min="2778" max="2778" width="32.42578125" style="18" bestFit="1" customWidth="1"/>
    <col min="2779" max="2788" width="16" style="18" customWidth="1"/>
    <col min="2789" max="2789" width="14.140625" style="18" bestFit="1" customWidth="1"/>
    <col min="2790" max="2790" width="13.42578125" style="18" bestFit="1" customWidth="1"/>
    <col min="2791" max="2791" width="15.42578125" style="18" bestFit="1" customWidth="1"/>
    <col min="2792" max="2792" width="13.42578125" style="18" bestFit="1" customWidth="1"/>
    <col min="2793" max="2793" width="14.7109375" style="18" customWidth="1"/>
    <col min="2794" max="2803" width="16" style="18" customWidth="1"/>
    <col min="2804" max="2804" width="13.85546875" style="18" customWidth="1"/>
    <col min="2805" max="2805" width="13.42578125" style="18" customWidth="1"/>
    <col min="2806" max="2806" width="12.7109375" style="18" customWidth="1"/>
    <col min="2807" max="2807" width="15.7109375" style="18" bestFit="1" customWidth="1"/>
    <col min="2808" max="2808" width="14.140625" style="18" customWidth="1"/>
    <col min="2809" max="2809" width="15.85546875" style="18" bestFit="1" customWidth="1"/>
    <col min="2810" max="2810" width="13.85546875" style="18" bestFit="1" customWidth="1"/>
    <col min="2811" max="2811" width="12.85546875" style="18" customWidth="1"/>
    <col min="2812" max="2812" width="16" style="18" customWidth="1"/>
    <col min="2813" max="2813" width="11.42578125" style="18" bestFit="1" customWidth="1"/>
    <col min="2814" max="2814" width="14.85546875" style="18" bestFit="1" customWidth="1"/>
    <col min="2815" max="2815" width="13.85546875" style="18" bestFit="1" customWidth="1"/>
    <col min="2816" max="2816" width="13.85546875" style="18" customWidth="1"/>
    <col min="2817" max="2817" width="13.85546875" style="18" bestFit="1" customWidth="1"/>
    <col min="2818" max="2818" width="16" style="18" customWidth="1"/>
    <col min="2819" max="2819" width="13" style="18" customWidth="1"/>
    <col min="2820" max="2820" width="13.42578125" style="18" bestFit="1" customWidth="1"/>
    <col min="2821" max="2821" width="10.7109375" style="18" bestFit="1" customWidth="1"/>
    <col min="2822" max="2822" width="12" style="18" bestFit="1" customWidth="1"/>
    <col min="2823" max="2823" width="14.7109375" style="18" bestFit="1" customWidth="1"/>
    <col min="2824" max="2824" width="15.28515625" style="18" customWidth="1"/>
    <col min="2825" max="2825" width="12.28515625" style="18" customWidth="1"/>
    <col min="2826" max="2826" width="8" style="18" bestFit="1" customWidth="1"/>
    <col min="2827" max="2828" width="13" style="18" bestFit="1" customWidth="1"/>
    <col min="2829" max="2829" width="8.85546875" style="18" bestFit="1" customWidth="1"/>
    <col min="2830" max="2830" width="16" style="18" customWidth="1"/>
    <col min="2831" max="2831" width="11.28515625" style="18" customWidth="1"/>
    <col min="2832" max="2832" width="13" style="18" bestFit="1" customWidth="1"/>
    <col min="2833" max="2833" width="14.42578125" style="18" customWidth="1"/>
    <col min="2834" max="2834" width="13" style="18" bestFit="1" customWidth="1"/>
    <col min="2835" max="2835" width="16" style="18" customWidth="1"/>
    <col min="2836" max="2836" width="11" style="18" bestFit="1" customWidth="1"/>
    <col min="2837" max="2837" width="12.140625" style="18" bestFit="1" customWidth="1"/>
    <col min="2838" max="2838" width="13.7109375" style="18" bestFit="1" customWidth="1"/>
    <col min="2839" max="3028" width="10.7109375" style="18"/>
    <col min="3029" max="3029" width="3.140625" style="18" bestFit="1" customWidth="1"/>
    <col min="3030" max="3030" width="17" style="18" bestFit="1" customWidth="1"/>
    <col min="3031" max="3031" width="17.7109375" style="18" customWidth="1"/>
    <col min="3032" max="3032" width="9.85546875" style="18" customWidth="1"/>
    <col min="3033" max="3033" width="10.85546875" style="18" customWidth="1"/>
    <col min="3034" max="3034" width="32.42578125" style="18" bestFit="1" customWidth="1"/>
    <col min="3035" max="3044" width="16" style="18" customWidth="1"/>
    <col min="3045" max="3045" width="14.140625" style="18" bestFit="1" customWidth="1"/>
    <col min="3046" max="3046" width="13.42578125" style="18" bestFit="1" customWidth="1"/>
    <col min="3047" max="3047" width="15.42578125" style="18" bestFit="1" customWidth="1"/>
    <col min="3048" max="3048" width="13.42578125" style="18" bestFit="1" customWidth="1"/>
    <col min="3049" max="3049" width="14.7109375" style="18" customWidth="1"/>
    <col min="3050" max="3059" width="16" style="18" customWidth="1"/>
    <col min="3060" max="3060" width="13.85546875" style="18" customWidth="1"/>
    <col min="3061" max="3061" width="13.42578125" style="18" customWidth="1"/>
    <col min="3062" max="3062" width="12.7109375" style="18" customWidth="1"/>
    <col min="3063" max="3063" width="15.7109375" style="18" bestFit="1" customWidth="1"/>
    <col min="3064" max="3064" width="14.140625" style="18" customWidth="1"/>
    <col min="3065" max="3065" width="15.85546875" style="18" bestFit="1" customWidth="1"/>
    <col min="3066" max="3066" width="13.85546875" style="18" bestFit="1" customWidth="1"/>
    <col min="3067" max="3067" width="12.85546875" style="18" customWidth="1"/>
    <col min="3068" max="3068" width="16" style="18" customWidth="1"/>
    <col min="3069" max="3069" width="11.42578125" style="18" bestFit="1" customWidth="1"/>
    <col min="3070" max="3070" width="14.85546875" style="18" bestFit="1" customWidth="1"/>
    <col min="3071" max="3071" width="13.85546875" style="18" bestFit="1" customWidth="1"/>
    <col min="3072" max="3072" width="13.85546875" style="18" customWidth="1"/>
    <col min="3073" max="3073" width="13.85546875" style="18" bestFit="1" customWidth="1"/>
    <col min="3074" max="3074" width="16" style="18" customWidth="1"/>
    <col min="3075" max="3075" width="13" style="18" customWidth="1"/>
    <col min="3076" max="3076" width="13.42578125" style="18" bestFit="1" customWidth="1"/>
    <col min="3077" max="3077" width="10.7109375" style="18" bestFit="1" customWidth="1"/>
    <col min="3078" max="3078" width="12" style="18" bestFit="1" customWidth="1"/>
    <col min="3079" max="3079" width="14.7109375" style="18" bestFit="1" customWidth="1"/>
    <col min="3080" max="3080" width="15.28515625" style="18" customWidth="1"/>
    <col min="3081" max="3081" width="12.28515625" style="18" customWidth="1"/>
    <col min="3082" max="3082" width="8" style="18" bestFit="1" customWidth="1"/>
    <col min="3083" max="3084" width="13" style="18" bestFit="1" customWidth="1"/>
    <col min="3085" max="3085" width="8.85546875" style="18" bestFit="1" customWidth="1"/>
    <col min="3086" max="3086" width="16" style="18" customWidth="1"/>
    <col min="3087" max="3087" width="11.28515625" style="18" customWidth="1"/>
    <col min="3088" max="3088" width="13" style="18" bestFit="1" customWidth="1"/>
    <col min="3089" max="3089" width="14.42578125" style="18" customWidth="1"/>
    <col min="3090" max="3090" width="13" style="18" bestFit="1" customWidth="1"/>
    <col min="3091" max="3091" width="16" style="18" customWidth="1"/>
    <col min="3092" max="3092" width="11" style="18" bestFit="1" customWidth="1"/>
    <col min="3093" max="3093" width="12.140625" style="18" bestFit="1" customWidth="1"/>
    <col min="3094" max="3094" width="13.7109375" style="18" bestFit="1" customWidth="1"/>
    <col min="3095" max="3284" width="10.7109375" style="18"/>
    <col min="3285" max="3285" width="3.140625" style="18" bestFit="1" customWidth="1"/>
    <col min="3286" max="3286" width="17" style="18" bestFit="1" customWidth="1"/>
    <col min="3287" max="3287" width="17.7109375" style="18" customWidth="1"/>
    <col min="3288" max="3288" width="9.85546875" style="18" customWidth="1"/>
    <col min="3289" max="3289" width="10.85546875" style="18" customWidth="1"/>
    <col min="3290" max="3290" width="32.42578125" style="18" bestFit="1" customWidth="1"/>
    <col min="3291" max="3300" width="16" style="18" customWidth="1"/>
    <col min="3301" max="3301" width="14.140625" style="18" bestFit="1" customWidth="1"/>
    <col min="3302" max="3302" width="13.42578125" style="18" bestFit="1" customWidth="1"/>
    <col min="3303" max="3303" width="15.42578125" style="18" bestFit="1" customWidth="1"/>
    <col min="3304" max="3304" width="13.42578125" style="18" bestFit="1" customWidth="1"/>
    <col min="3305" max="3305" width="14.7109375" style="18" customWidth="1"/>
    <col min="3306" max="3315" width="16" style="18" customWidth="1"/>
    <col min="3316" max="3316" width="13.85546875" style="18" customWidth="1"/>
    <col min="3317" max="3317" width="13.42578125" style="18" customWidth="1"/>
    <col min="3318" max="3318" width="12.7109375" style="18" customWidth="1"/>
    <col min="3319" max="3319" width="15.7109375" style="18" bestFit="1" customWidth="1"/>
    <col min="3320" max="3320" width="14.140625" style="18" customWidth="1"/>
    <col min="3321" max="3321" width="15.85546875" style="18" bestFit="1" customWidth="1"/>
    <col min="3322" max="3322" width="13.85546875" style="18" bestFit="1" customWidth="1"/>
    <col min="3323" max="3323" width="12.85546875" style="18" customWidth="1"/>
    <col min="3324" max="3324" width="16" style="18" customWidth="1"/>
    <col min="3325" max="3325" width="11.42578125" style="18" bestFit="1" customWidth="1"/>
    <col min="3326" max="3326" width="14.85546875" style="18" bestFit="1" customWidth="1"/>
    <col min="3327" max="3327" width="13.85546875" style="18" bestFit="1" customWidth="1"/>
    <col min="3328" max="3328" width="13.85546875" style="18" customWidth="1"/>
    <col min="3329" max="3329" width="13.85546875" style="18" bestFit="1" customWidth="1"/>
    <col min="3330" max="3330" width="16" style="18" customWidth="1"/>
    <col min="3331" max="3331" width="13" style="18" customWidth="1"/>
    <col min="3332" max="3332" width="13.42578125" style="18" bestFit="1" customWidth="1"/>
    <col min="3333" max="3333" width="10.7109375" style="18" bestFit="1" customWidth="1"/>
    <col min="3334" max="3334" width="12" style="18" bestFit="1" customWidth="1"/>
    <col min="3335" max="3335" width="14.7109375" style="18" bestFit="1" customWidth="1"/>
    <col min="3336" max="3336" width="15.28515625" style="18" customWidth="1"/>
    <col min="3337" max="3337" width="12.28515625" style="18" customWidth="1"/>
    <col min="3338" max="3338" width="8" style="18" bestFit="1" customWidth="1"/>
    <col min="3339" max="3340" width="13" style="18" bestFit="1" customWidth="1"/>
    <col min="3341" max="3341" width="8.85546875" style="18" bestFit="1" customWidth="1"/>
    <col min="3342" max="3342" width="16" style="18" customWidth="1"/>
    <col min="3343" max="3343" width="11.28515625" style="18" customWidth="1"/>
    <col min="3344" max="3344" width="13" style="18" bestFit="1" customWidth="1"/>
    <col min="3345" max="3345" width="14.42578125" style="18" customWidth="1"/>
    <col min="3346" max="3346" width="13" style="18" bestFit="1" customWidth="1"/>
    <col min="3347" max="3347" width="16" style="18" customWidth="1"/>
    <col min="3348" max="3348" width="11" style="18" bestFit="1" customWidth="1"/>
    <col min="3349" max="3349" width="12.140625" style="18" bestFit="1" customWidth="1"/>
    <col min="3350" max="3350" width="13.7109375" style="18" bestFit="1" customWidth="1"/>
    <col min="3351" max="3540" width="10.7109375" style="18"/>
    <col min="3541" max="3541" width="3.140625" style="18" bestFit="1" customWidth="1"/>
    <col min="3542" max="3542" width="17" style="18" bestFit="1" customWidth="1"/>
    <col min="3543" max="3543" width="17.7109375" style="18" customWidth="1"/>
    <col min="3544" max="3544" width="9.85546875" style="18" customWidth="1"/>
    <col min="3545" max="3545" width="10.85546875" style="18" customWidth="1"/>
    <col min="3546" max="3546" width="32.42578125" style="18" bestFit="1" customWidth="1"/>
    <col min="3547" max="3556" width="16" style="18" customWidth="1"/>
    <col min="3557" max="3557" width="14.140625" style="18" bestFit="1" customWidth="1"/>
    <col min="3558" max="3558" width="13.42578125" style="18" bestFit="1" customWidth="1"/>
    <col min="3559" max="3559" width="15.42578125" style="18" bestFit="1" customWidth="1"/>
    <col min="3560" max="3560" width="13.42578125" style="18" bestFit="1" customWidth="1"/>
    <col min="3561" max="3561" width="14.7109375" style="18" customWidth="1"/>
    <col min="3562" max="3571" width="16" style="18" customWidth="1"/>
    <col min="3572" max="3572" width="13.85546875" style="18" customWidth="1"/>
    <col min="3573" max="3573" width="13.42578125" style="18" customWidth="1"/>
    <col min="3574" max="3574" width="12.7109375" style="18" customWidth="1"/>
    <col min="3575" max="3575" width="15.7109375" style="18" bestFit="1" customWidth="1"/>
    <col min="3576" max="3576" width="14.140625" style="18" customWidth="1"/>
    <col min="3577" max="3577" width="15.85546875" style="18" bestFit="1" customWidth="1"/>
    <col min="3578" max="3578" width="13.85546875" style="18" bestFit="1" customWidth="1"/>
    <col min="3579" max="3579" width="12.85546875" style="18" customWidth="1"/>
    <col min="3580" max="3580" width="16" style="18" customWidth="1"/>
    <col min="3581" max="3581" width="11.42578125" style="18" bestFit="1" customWidth="1"/>
    <col min="3582" max="3582" width="14.85546875" style="18" bestFit="1" customWidth="1"/>
    <col min="3583" max="3583" width="13.85546875" style="18" bestFit="1" customWidth="1"/>
    <col min="3584" max="3584" width="13.85546875" style="18" customWidth="1"/>
    <col min="3585" max="3585" width="13.85546875" style="18" bestFit="1" customWidth="1"/>
    <col min="3586" max="3586" width="16" style="18" customWidth="1"/>
    <col min="3587" max="3587" width="13" style="18" customWidth="1"/>
    <col min="3588" max="3588" width="13.42578125" style="18" bestFit="1" customWidth="1"/>
    <col min="3589" max="3589" width="10.7109375" style="18" bestFit="1" customWidth="1"/>
    <col min="3590" max="3590" width="12" style="18" bestFit="1" customWidth="1"/>
    <col min="3591" max="3591" width="14.7109375" style="18" bestFit="1" customWidth="1"/>
    <col min="3592" max="3592" width="15.28515625" style="18" customWidth="1"/>
    <col min="3593" max="3593" width="12.28515625" style="18" customWidth="1"/>
    <col min="3594" max="3594" width="8" style="18" bestFit="1" customWidth="1"/>
    <col min="3595" max="3596" width="13" style="18" bestFit="1" customWidth="1"/>
    <col min="3597" max="3597" width="8.85546875" style="18" bestFit="1" customWidth="1"/>
    <col min="3598" max="3598" width="16" style="18" customWidth="1"/>
    <col min="3599" max="3599" width="11.28515625" style="18" customWidth="1"/>
    <col min="3600" max="3600" width="13" style="18" bestFit="1" customWidth="1"/>
    <col min="3601" max="3601" width="14.42578125" style="18" customWidth="1"/>
    <col min="3602" max="3602" width="13" style="18" bestFit="1" customWidth="1"/>
    <col min="3603" max="3603" width="16" style="18" customWidth="1"/>
    <col min="3604" max="3604" width="11" style="18" bestFit="1" customWidth="1"/>
    <col min="3605" max="3605" width="12.140625" style="18" bestFit="1" customWidth="1"/>
    <col min="3606" max="3606" width="13.7109375" style="18" bestFit="1" customWidth="1"/>
    <col min="3607" max="3796" width="10.7109375" style="18"/>
    <col min="3797" max="3797" width="3.140625" style="18" bestFit="1" customWidth="1"/>
    <col min="3798" max="3798" width="17" style="18" bestFit="1" customWidth="1"/>
    <col min="3799" max="3799" width="17.7109375" style="18" customWidth="1"/>
    <col min="3800" max="3800" width="9.85546875" style="18" customWidth="1"/>
    <col min="3801" max="3801" width="10.85546875" style="18" customWidth="1"/>
    <col min="3802" max="3802" width="32.42578125" style="18" bestFit="1" customWidth="1"/>
    <col min="3803" max="3812" width="16" style="18" customWidth="1"/>
    <col min="3813" max="3813" width="14.140625" style="18" bestFit="1" customWidth="1"/>
    <col min="3814" max="3814" width="13.42578125" style="18" bestFit="1" customWidth="1"/>
    <col min="3815" max="3815" width="15.42578125" style="18" bestFit="1" customWidth="1"/>
    <col min="3816" max="3816" width="13.42578125" style="18" bestFit="1" customWidth="1"/>
    <col min="3817" max="3817" width="14.7109375" style="18" customWidth="1"/>
    <col min="3818" max="3827" width="16" style="18" customWidth="1"/>
    <col min="3828" max="3828" width="13.85546875" style="18" customWidth="1"/>
    <col min="3829" max="3829" width="13.42578125" style="18" customWidth="1"/>
    <col min="3830" max="3830" width="12.7109375" style="18" customWidth="1"/>
    <col min="3831" max="3831" width="15.7109375" style="18" bestFit="1" customWidth="1"/>
    <col min="3832" max="3832" width="14.140625" style="18" customWidth="1"/>
    <col min="3833" max="3833" width="15.85546875" style="18" bestFit="1" customWidth="1"/>
    <col min="3834" max="3834" width="13.85546875" style="18" bestFit="1" customWidth="1"/>
    <col min="3835" max="3835" width="12.85546875" style="18" customWidth="1"/>
    <col min="3836" max="3836" width="16" style="18" customWidth="1"/>
    <col min="3837" max="3837" width="11.42578125" style="18" bestFit="1" customWidth="1"/>
    <col min="3838" max="3838" width="14.85546875" style="18" bestFit="1" customWidth="1"/>
    <col min="3839" max="3839" width="13.85546875" style="18" bestFit="1" customWidth="1"/>
    <col min="3840" max="3840" width="13.85546875" style="18" customWidth="1"/>
    <col min="3841" max="3841" width="13.85546875" style="18" bestFit="1" customWidth="1"/>
    <col min="3842" max="3842" width="16" style="18" customWidth="1"/>
    <col min="3843" max="3843" width="13" style="18" customWidth="1"/>
    <col min="3844" max="3844" width="13.42578125" style="18" bestFit="1" customWidth="1"/>
    <col min="3845" max="3845" width="10.7109375" style="18" bestFit="1" customWidth="1"/>
    <col min="3846" max="3846" width="12" style="18" bestFit="1" customWidth="1"/>
    <col min="3847" max="3847" width="14.7109375" style="18" bestFit="1" customWidth="1"/>
    <col min="3848" max="3848" width="15.28515625" style="18" customWidth="1"/>
    <col min="3849" max="3849" width="12.28515625" style="18" customWidth="1"/>
    <col min="3850" max="3850" width="8" style="18" bestFit="1" customWidth="1"/>
    <col min="3851" max="3852" width="13" style="18" bestFit="1" customWidth="1"/>
    <col min="3853" max="3853" width="8.85546875" style="18" bestFit="1" customWidth="1"/>
    <col min="3854" max="3854" width="16" style="18" customWidth="1"/>
    <col min="3855" max="3855" width="11.28515625" style="18" customWidth="1"/>
    <col min="3856" max="3856" width="13" style="18" bestFit="1" customWidth="1"/>
    <col min="3857" max="3857" width="14.42578125" style="18" customWidth="1"/>
    <col min="3858" max="3858" width="13" style="18" bestFit="1" customWidth="1"/>
    <col min="3859" max="3859" width="16" style="18" customWidth="1"/>
    <col min="3860" max="3860" width="11" style="18" bestFit="1" customWidth="1"/>
    <col min="3861" max="3861" width="12.140625" style="18" bestFit="1" customWidth="1"/>
    <col min="3862" max="3862" width="13.7109375" style="18" bestFit="1" customWidth="1"/>
    <col min="3863" max="4052" width="10.7109375" style="18"/>
    <col min="4053" max="4053" width="3.140625" style="18" bestFit="1" customWidth="1"/>
    <col min="4054" max="4054" width="17" style="18" bestFit="1" customWidth="1"/>
    <col min="4055" max="4055" width="17.7109375" style="18" customWidth="1"/>
    <col min="4056" max="4056" width="9.85546875" style="18" customWidth="1"/>
    <col min="4057" max="4057" width="10.85546875" style="18" customWidth="1"/>
    <col min="4058" max="4058" width="32.42578125" style="18" bestFit="1" customWidth="1"/>
    <col min="4059" max="4068" width="16" style="18" customWidth="1"/>
    <col min="4069" max="4069" width="14.140625" style="18" bestFit="1" customWidth="1"/>
    <col min="4070" max="4070" width="13.42578125" style="18" bestFit="1" customWidth="1"/>
    <col min="4071" max="4071" width="15.42578125" style="18" bestFit="1" customWidth="1"/>
    <col min="4072" max="4072" width="13.42578125" style="18" bestFit="1" customWidth="1"/>
    <col min="4073" max="4073" width="14.7109375" style="18" customWidth="1"/>
    <col min="4074" max="4083" width="16" style="18" customWidth="1"/>
    <col min="4084" max="4084" width="13.85546875" style="18" customWidth="1"/>
    <col min="4085" max="4085" width="13.42578125" style="18" customWidth="1"/>
    <col min="4086" max="4086" width="12.7109375" style="18" customWidth="1"/>
    <col min="4087" max="4087" width="15.7109375" style="18" bestFit="1" customWidth="1"/>
    <col min="4088" max="4088" width="14.140625" style="18" customWidth="1"/>
    <col min="4089" max="4089" width="15.85546875" style="18" bestFit="1" customWidth="1"/>
    <col min="4090" max="4090" width="13.85546875" style="18" bestFit="1" customWidth="1"/>
    <col min="4091" max="4091" width="12.85546875" style="18" customWidth="1"/>
    <col min="4092" max="4092" width="16" style="18" customWidth="1"/>
    <col min="4093" max="4093" width="11.42578125" style="18" bestFit="1" customWidth="1"/>
    <col min="4094" max="4094" width="14.85546875" style="18" bestFit="1" customWidth="1"/>
    <col min="4095" max="4095" width="13.85546875" style="18" bestFit="1" customWidth="1"/>
    <col min="4096" max="4096" width="13.85546875" style="18" customWidth="1"/>
    <col min="4097" max="4097" width="13.85546875" style="18" bestFit="1" customWidth="1"/>
    <col min="4098" max="4098" width="16" style="18" customWidth="1"/>
    <col min="4099" max="4099" width="13" style="18" customWidth="1"/>
    <col min="4100" max="4100" width="13.42578125" style="18" bestFit="1" customWidth="1"/>
    <col min="4101" max="4101" width="10.7109375" style="18" bestFit="1" customWidth="1"/>
    <col min="4102" max="4102" width="12" style="18" bestFit="1" customWidth="1"/>
    <col min="4103" max="4103" width="14.7109375" style="18" bestFit="1" customWidth="1"/>
    <col min="4104" max="4104" width="15.28515625" style="18" customWidth="1"/>
    <col min="4105" max="4105" width="12.28515625" style="18" customWidth="1"/>
    <col min="4106" max="4106" width="8" style="18" bestFit="1" customWidth="1"/>
    <col min="4107" max="4108" width="13" style="18" bestFit="1" customWidth="1"/>
    <col min="4109" max="4109" width="8.85546875" style="18" bestFit="1" customWidth="1"/>
    <col min="4110" max="4110" width="16" style="18" customWidth="1"/>
    <col min="4111" max="4111" width="11.28515625" style="18" customWidth="1"/>
    <col min="4112" max="4112" width="13" style="18" bestFit="1" customWidth="1"/>
    <col min="4113" max="4113" width="14.42578125" style="18" customWidth="1"/>
    <col min="4114" max="4114" width="13" style="18" bestFit="1" customWidth="1"/>
    <col min="4115" max="4115" width="16" style="18" customWidth="1"/>
    <col min="4116" max="4116" width="11" style="18" bestFit="1" customWidth="1"/>
    <col min="4117" max="4117" width="12.140625" style="18" bestFit="1" customWidth="1"/>
    <col min="4118" max="4118" width="13.7109375" style="18" bestFit="1" customWidth="1"/>
    <col min="4119" max="4308" width="10.7109375" style="18"/>
    <col min="4309" max="4309" width="3.140625" style="18" bestFit="1" customWidth="1"/>
    <col min="4310" max="4310" width="17" style="18" bestFit="1" customWidth="1"/>
    <col min="4311" max="4311" width="17.7109375" style="18" customWidth="1"/>
    <col min="4312" max="4312" width="9.85546875" style="18" customWidth="1"/>
    <col min="4313" max="4313" width="10.85546875" style="18" customWidth="1"/>
    <col min="4314" max="4314" width="32.42578125" style="18" bestFit="1" customWidth="1"/>
    <col min="4315" max="4324" width="16" style="18" customWidth="1"/>
    <col min="4325" max="4325" width="14.140625" style="18" bestFit="1" customWidth="1"/>
    <col min="4326" max="4326" width="13.42578125" style="18" bestFit="1" customWidth="1"/>
    <col min="4327" max="4327" width="15.42578125" style="18" bestFit="1" customWidth="1"/>
    <col min="4328" max="4328" width="13.42578125" style="18" bestFit="1" customWidth="1"/>
    <col min="4329" max="4329" width="14.7109375" style="18" customWidth="1"/>
    <col min="4330" max="4339" width="16" style="18" customWidth="1"/>
    <col min="4340" max="4340" width="13.85546875" style="18" customWidth="1"/>
    <col min="4341" max="4341" width="13.42578125" style="18" customWidth="1"/>
    <col min="4342" max="4342" width="12.7109375" style="18" customWidth="1"/>
    <col min="4343" max="4343" width="15.7109375" style="18" bestFit="1" customWidth="1"/>
    <col min="4344" max="4344" width="14.140625" style="18" customWidth="1"/>
    <col min="4345" max="4345" width="15.85546875" style="18" bestFit="1" customWidth="1"/>
    <col min="4346" max="4346" width="13.85546875" style="18" bestFit="1" customWidth="1"/>
    <col min="4347" max="4347" width="12.85546875" style="18" customWidth="1"/>
    <col min="4348" max="4348" width="16" style="18" customWidth="1"/>
    <col min="4349" max="4349" width="11.42578125" style="18" bestFit="1" customWidth="1"/>
    <col min="4350" max="4350" width="14.85546875" style="18" bestFit="1" customWidth="1"/>
    <col min="4351" max="4351" width="13.85546875" style="18" bestFit="1" customWidth="1"/>
    <col min="4352" max="4352" width="13.85546875" style="18" customWidth="1"/>
    <col min="4353" max="4353" width="13.85546875" style="18" bestFit="1" customWidth="1"/>
    <col min="4354" max="4354" width="16" style="18" customWidth="1"/>
    <col min="4355" max="4355" width="13" style="18" customWidth="1"/>
    <col min="4356" max="4356" width="13.42578125" style="18" bestFit="1" customWidth="1"/>
    <col min="4357" max="4357" width="10.7109375" style="18" bestFit="1" customWidth="1"/>
    <col min="4358" max="4358" width="12" style="18" bestFit="1" customWidth="1"/>
    <col min="4359" max="4359" width="14.7109375" style="18" bestFit="1" customWidth="1"/>
    <col min="4360" max="4360" width="15.28515625" style="18" customWidth="1"/>
    <col min="4361" max="4361" width="12.28515625" style="18" customWidth="1"/>
    <col min="4362" max="4362" width="8" style="18" bestFit="1" customWidth="1"/>
    <col min="4363" max="4364" width="13" style="18" bestFit="1" customWidth="1"/>
    <col min="4365" max="4365" width="8.85546875" style="18" bestFit="1" customWidth="1"/>
    <col min="4366" max="4366" width="16" style="18" customWidth="1"/>
    <col min="4367" max="4367" width="11.28515625" style="18" customWidth="1"/>
    <col min="4368" max="4368" width="13" style="18" bestFit="1" customWidth="1"/>
    <col min="4369" max="4369" width="14.42578125" style="18" customWidth="1"/>
    <col min="4370" max="4370" width="13" style="18" bestFit="1" customWidth="1"/>
    <col min="4371" max="4371" width="16" style="18" customWidth="1"/>
    <col min="4372" max="4372" width="11" style="18" bestFit="1" customWidth="1"/>
    <col min="4373" max="4373" width="12.140625" style="18" bestFit="1" customWidth="1"/>
    <col min="4374" max="4374" width="13.7109375" style="18" bestFit="1" customWidth="1"/>
    <col min="4375" max="4564" width="10.7109375" style="18"/>
    <col min="4565" max="4565" width="3.140625" style="18" bestFit="1" customWidth="1"/>
    <col min="4566" max="4566" width="17" style="18" bestFit="1" customWidth="1"/>
    <col min="4567" max="4567" width="17.7109375" style="18" customWidth="1"/>
    <col min="4568" max="4568" width="9.85546875" style="18" customWidth="1"/>
    <col min="4569" max="4569" width="10.85546875" style="18" customWidth="1"/>
    <col min="4570" max="4570" width="32.42578125" style="18" bestFit="1" customWidth="1"/>
    <col min="4571" max="4580" width="16" style="18" customWidth="1"/>
    <col min="4581" max="4581" width="14.140625" style="18" bestFit="1" customWidth="1"/>
    <col min="4582" max="4582" width="13.42578125" style="18" bestFit="1" customWidth="1"/>
    <col min="4583" max="4583" width="15.42578125" style="18" bestFit="1" customWidth="1"/>
    <col min="4584" max="4584" width="13.42578125" style="18" bestFit="1" customWidth="1"/>
    <col min="4585" max="4585" width="14.7109375" style="18" customWidth="1"/>
    <col min="4586" max="4595" width="16" style="18" customWidth="1"/>
    <col min="4596" max="4596" width="13.85546875" style="18" customWidth="1"/>
    <col min="4597" max="4597" width="13.42578125" style="18" customWidth="1"/>
    <col min="4598" max="4598" width="12.7109375" style="18" customWidth="1"/>
    <col min="4599" max="4599" width="15.7109375" style="18" bestFit="1" customWidth="1"/>
    <col min="4600" max="4600" width="14.140625" style="18" customWidth="1"/>
    <col min="4601" max="4601" width="15.85546875" style="18" bestFit="1" customWidth="1"/>
    <col min="4602" max="4602" width="13.85546875" style="18" bestFit="1" customWidth="1"/>
    <col min="4603" max="4603" width="12.85546875" style="18" customWidth="1"/>
    <col min="4604" max="4604" width="16" style="18" customWidth="1"/>
    <col min="4605" max="4605" width="11.42578125" style="18" bestFit="1" customWidth="1"/>
    <col min="4606" max="4606" width="14.85546875" style="18" bestFit="1" customWidth="1"/>
    <col min="4607" max="4607" width="13.85546875" style="18" bestFit="1" customWidth="1"/>
    <col min="4608" max="4608" width="13.85546875" style="18" customWidth="1"/>
    <col min="4609" max="4609" width="13.85546875" style="18" bestFit="1" customWidth="1"/>
    <col min="4610" max="4610" width="16" style="18" customWidth="1"/>
    <col min="4611" max="4611" width="13" style="18" customWidth="1"/>
    <col min="4612" max="4612" width="13.42578125" style="18" bestFit="1" customWidth="1"/>
    <col min="4613" max="4613" width="10.7109375" style="18" bestFit="1" customWidth="1"/>
    <col min="4614" max="4614" width="12" style="18" bestFit="1" customWidth="1"/>
    <col min="4615" max="4615" width="14.7109375" style="18" bestFit="1" customWidth="1"/>
    <col min="4616" max="4616" width="15.28515625" style="18" customWidth="1"/>
    <col min="4617" max="4617" width="12.28515625" style="18" customWidth="1"/>
    <col min="4618" max="4618" width="8" style="18" bestFit="1" customWidth="1"/>
    <col min="4619" max="4620" width="13" style="18" bestFit="1" customWidth="1"/>
    <col min="4621" max="4621" width="8.85546875" style="18" bestFit="1" customWidth="1"/>
    <col min="4622" max="4622" width="16" style="18" customWidth="1"/>
    <col min="4623" max="4623" width="11.28515625" style="18" customWidth="1"/>
    <col min="4624" max="4624" width="13" style="18" bestFit="1" customWidth="1"/>
    <col min="4625" max="4625" width="14.42578125" style="18" customWidth="1"/>
    <col min="4626" max="4626" width="13" style="18" bestFit="1" customWidth="1"/>
    <col min="4627" max="4627" width="16" style="18" customWidth="1"/>
    <col min="4628" max="4628" width="11" style="18" bestFit="1" customWidth="1"/>
    <col min="4629" max="4629" width="12.140625" style="18" bestFit="1" customWidth="1"/>
    <col min="4630" max="4630" width="13.7109375" style="18" bestFit="1" customWidth="1"/>
    <col min="4631" max="4820" width="10.7109375" style="18"/>
    <col min="4821" max="4821" width="3.140625" style="18" bestFit="1" customWidth="1"/>
    <col min="4822" max="4822" width="17" style="18" bestFit="1" customWidth="1"/>
    <col min="4823" max="4823" width="17.7109375" style="18" customWidth="1"/>
    <col min="4824" max="4824" width="9.85546875" style="18" customWidth="1"/>
    <col min="4825" max="4825" width="10.85546875" style="18" customWidth="1"/>
    <col min="4826" max="4826" width="32.42578125" style="18" bestFit="1" customWidth="1"/>
    <col min="4827" max="4836" width="16" style="18" customWidth="1"/>
    <col min="4837" max="4837" width="14.140625" style="18" bestFit="1" customWidth="1"/>
    <col min="4838" max="4838" width="13.42578125" style="18" bestFit="1" customWidth="1"/>
    <col min="4839" max="4839" width="15.42578125" style="18" bestFit="1" customWidth="1"/>
    <col min="4840" max="4840" width="13.42578125" style="18" bestFit="1" customWidth="1"/>
    <col min="4841" max="4841" width="14.7109375" style="18" customWidth="1"/>
    <col min="4842" max="4851" width="16" style="18" customWidth="1"/>
    <col min="4852" max="4852" width="13.85546875" style="18" customWidth="1"/>
    <col min="4853" max="4853" width="13.42578125" style="18" customWidth="1"/>
    <col min="4854" max="4854" width="12.7109375" style="18" customWidth="1"/>
    <col min="4855" max="4855" width="15.7109375" style="18" bestFit="1" customWidth="1"/>
    <col min="4856" max="4856" width="14.140625" style="18" customWidth="1"/>
    <col min="4857" max="4857" width="15.85546875" style="18" bestFit="1" customWidth="1"/>
    <col min="4858" max="4858" width="13.85546875" style="18" bestFit="1" customWidth="1"/>
    <col min="4859" max="4859" width="12.85546875" style="18" customWidth="1"/>
    <col min="4860" max="4860" width="16" style="18" customWidth="1"/>
    <col min="4861" max="4861" width="11.42578125" style="18" bestFit="1" customWidth="1"/>
    <col min="4862" max="4862" width="14.85546875" style="18" bestFit="1" customWidth="1"/>
    <col min="4863" max="4863" width="13.85546875" style="18" bestFit="1" customWidth="1"/>
    <col min="4864" max="4864" width="13.85546875" style="18" customWidth="1"/>
    <col min="4865" max="4865" width="13.85546875" style="18" bestFit="1" customWidth="1"/>
    <col min="4866" max="4866" width="16" style="18" customWidth="1"/>
    <col min="4867" max="4867" width="13" style="18" customWidth="1"/>
    <col min="4868" max="4868" width="13.42578125" style="18" bestFit="1" customWidth="1"/>
    <col min="4869" max="4869" width="10.7109375" style="18" bestFit="1" customWidth="1"/>
    <col min="4870" max="4870" width="12" style="18" bestFit="1" customWidth="1"/>
    <col min="4871" max="4871" width="14.7109375" style="18" bestFit="1" customWidth="1"/>
    <col min="4872" max="4872" width="15.28515625" style="18" customWidth="1"/>
    <col min="4873" max="4873" width="12.28515625" style="18" customWidth="1"/>
    <col min="4874" max="4874" width="8" style="18" bestFit="1" customWidth="1"/>
    <col min="4875" max="4876" width="13" style="18" bestFit="1" customWidth="1"/>
    <col min="4877" max="4877" width="8.85546875" style="18" bestFit="1" customWidth="1"/>
    <col min="4878" max="4878" width="16" style="18" customWidth="1"/>
    <col min="4879" max="4879" width="11.28515625" style="18" customWidth="1"/>
    <col min="4880" max="4880" width="13" style="18" bestFit="1" customWidth="1"/>
    <col min="4881" max="4881" width="14.42578125" style="18" customWidth="1"/>
    <col min="4882" max="4882" width="13" style="18" bestFit="1" customWidth="1"/>
    <col min="4883" max="4883" width="16" style="18" customWidth="1"/>
    <col min="4884" max="4884" width="11" style="18" bestFit="1" customWidth="1"/>
    <col min="4885" max="4885" width="12.140625" style="18" bestFit="1" customWidth="1"/>
    <col min="4886" max="4886" width="13.7109375" style="18" bestFit="1" customWidth="1"/>
    <col min="4887" max="5076" width="10.7109375" style="18"/>
    <col min="5077" max="5077" width="3.140625" style="18" bestFit="1" customWidth="1"/>
    <col min="5078" max="5078" width="17" style="18" bestFit="1" customWidth="1"/>
    <col min="5079" max="5079" width="17.7109375" style="18" customWidth="1"/>
    <col min="5080" max="5080" width="9.85546875" style="18" customWidth="1"/>
    <col min="5081" max="5081" width="10.85546875" style="18" customWidth="1"/>
    <col min="5082" max="5082" width="32.42578125" style="18" bestFit="1" customWidth="1"/>
    <col min="5083" max="5092" width="16" style="18" customWidth="1"/>
    <col min="5093" max="5093" width="14.140625" style="18" bestFit="1" customWidth="1"/>
    <col min="5094" max="5094" width="13.42578125" style="18" bestFit="1" customWidth="1"/>
    <col min="5095" max="5095" width="15.42578125" style="18" bestFit="1" customWidth="1"/>
    <col min="5096" max="5096" width="13.42578125" style="18" bestFit="1" customWidth="1"/>
    <col min="5097" max="5097" width="14.7109375" style="18" customWidth="1"/>
    <col min="5098" max="5107" width="16" style="18" customWidth="1"/>
    <col min="5108" max="5108" width="13.85546875" style="18" customWidth="1"/>
    <col min="5109" max="5109" width="13.42578125" style="18" customWidth="1"/>
    <col min="5110" max="5110" width="12.7109375" style="18" customWidth="1"/>
    <col min="5111" max="5111" width="15.7109375" style="18" bestFit="1" customWidth="1"/>
    <col min="5112" max="5112" width="14.140625" style="18" customWidth="1"/>
    <col min="5113" max="5113" width="15.85546875" style="18" bestFit="1" customWidth="1"/>
    <col min="5114" max="5114" width="13.85546875" style="18" bestFit="1" customWidth="1"/>
    <col min="5115" max="5115" width="12.85546875" style="18" customWidth="1"/>
    <col min="5116" max="5116" width="16" style="18" customWidth="1"/>
    <col min="5117" max="5117" width="11.42578125" style="18" bestFit="1" customWidth="1"/>
    <col min="5118" max="5118" width="14.85546875" style="18" bestFit="1" customWidth="1"/>
    <col min="5119" max="5119" width="13.85546875" style="18" bestFit="1" customWidth="1"/>
    <col min="5120" max="5120" width="13.85546875" style="18" customWidth="1"/>
    <col min="5121" max="5121" width="13.85546875" style="18" bestFit="1" customWidth="1"/>
    <col min="5122" max="5122" width="16" style="18" customWidth="1"/>
    <col min="5123" max="5123" width="13" style="18" customWidth="1"/>
    <col min="5124" max="5124" width="13.42578125" style="18" bestFit="1" customWidth="1"/>
    <col min="5125" max="5125" width="10.7109375" style="18" bestFit="1" customWidth="1"/>
    <col min="5126" max="5126" width="12" style="18" bestFit="1" customWidth="1"/>
    <col min="5127" max="5127" width="14.7109375" style="18" bestFit="1" customWidth="1"/>
    <col min="5128" max="5128" width="15.28515625" style="18" customWidth="1"/>
    <col min="5129" max="5129" width="12.28515625" style="18" customWidth="1"/>
    <col min="5130" max="5130" width="8" style="18" bestFit="1" customWidth="1"/>
    <col min="5131" max="5132" width="13" style="18" bestFit="1" customWidth="1"/>
    <col min="5133" max="5133" width="8.85546875" style="18" bestFit="1" customWidth="1"/>
    <col min="5134" max="5134" width="16" style="18" customWidth="1"/>
    <col min="5135" max="5135" width="11.28515625" style="18" customWidth="1"/>
    <col min="5136" max="5136" width="13" style="18" bestFit="1" customWidth="1"/>
    <col min="5137" max="5137" width="14.42578125" style="18" customWidth="1"/>
    <col min="5138" max="5138" width="13" style="18" bestFit="1" customWidth="1"/>
    <col min="5139" max="5139" width="16" style="18" customWidth="1"/>
    <col min="5140" max="5140" width="11" style="18" bestFit="1" customWidth="1"/>
    <col min="5141" max="5141" width="12.140625" style="18" bestFit="1" customWidth="1"/>
    <col min="5142" max="5142" width="13.7109375" style="18" bestFit="1" customWidth="1"/>
    <col min="5143" max="5332" width="10.7109375" style="18"/>
    <col min="5333" max="5333" width="3.140625" style="18" bestFit="1" customWidth="1"/>
    <col min="5334" max="5334" width="17" style="18" bestFit="1" customWidth="1"/>
    <col min="5335" max="5335" width="17.7109375" style="18" customWidth="1"/>
    <col min="5336" max="5336" width="9.85546875" style="18" customWidth="1"/>
    <col min="5337" max="5337" width="10.85546875" style="18" customWidth="1"/>
    <col min="5338" max="5338" width="32.42578125" style="18" bestFit="1" customWidth="1"/>
    <col min="5339" max="5348" width="16" style="18" customWidth="1"/>
    <col min="5349" max="5349" width="14.140625" style="18" bestFit="1" customWidth="1"/>
    <col min="5350" max="5350" width="13.42578125" style="18" bestFit="1" customWidth="1"/>
    <col min="5351" max="5351" width="15.42578125" style="18" bestFit="1" customWidth="1"/>
    <col min="5352" max="5352" width="13.42578125" style="18" bestFit="1" customWidth="1"/>
    <col min="5353" max="5353" width="14.7109375" style="18" customWidth="1"/>
    <col min="5354" max="5363" width="16" style="18" customWidth="1"/>
    <col min="5364" max="5364" width="13.85546875" style="18" customWidth="1"/>
    <col min="5365" max="5365" width="13.42578125" style="18" customWidth="1"/>
    <col min="5366" max="5366" width="12.7109375" style="18" customWidth="1"/>
    <col min="5367" max="5367" width="15.7109375" style="18" bestFit="1" customWidth="1"/>
    <col min="5368" max="5368" width="14.140625" style="18" customWidth="1"/>
    <col min="5369" max="5369" width="15.85546875" style="18" bestFit="1" customWidth="1"/>
    <col min="5370" max="5370" width="13.85546875" style="18" bestFit="1" customWidth="1"/>
    <col min="5371" max="5371" width="12.85546875" style="18" customWidth="1"/>
    <col min="5372" max="5372" width="16" style="18" customWidth="1"/>
    <col min="5373" max="5373" width="11.42578125" style="18" bestFit="1" customWidth="1"/>
    <col min="5374" max="5374" width="14.85546875" style="18" bestFit="1" customWidth="1"/>
    <col min="5375" max="5375" width="13.85546875" style="18" bestFit="1" customWidth="1"/>
    <col min="5376" max="5376" width="13.85546875" style="18" customWidth="1"/>
    <col min="5377" max="5377" width="13.85546875" style="18" bestFit="1" customWidth="1"/>
    <col min="5378" max="5378" width="16" style="18" customWidth="1"/>
    <col min="5379" max="5379" width="13" style="18" customWidth="1"/>
    <col min="5380" max="5380" width="13.42578125" style="18" bestFit="1" customWidth="1"/>
    <col min="5381" max="5381" width="10.7109375" style="18" bestFit="1" customWidth="1"/>
    <col min="5382" max="5382" width="12" style="18" bestFit="1" customWidth="1"/>
    <col min="5383" max="5383" width="14.7109375" style="18" bestFit="1" customWidth="1"/>
    <col min="5384" max="5384" width="15.28515625" style="18" customWidth="1"/>
    <col min="5385" max="5385" width="12.28515625" style="18" customWidth="1"/>
    <col min="5386" max="5386" width="8" style="18" bestFit="1" customWidth="1"/>
    <col min="5387" max="5388" width="13" style="18" bestFit="1" customWidth="1"/>
    <col min="5389" max="5389" width="8.85546875" style="18" bestFit="1" customWidth="1"/>
    <col min="5390" max="5390" width="16" style="18" customWidth="1"/>
    <col min="5391" max="5391" width="11.28515625" style="18" customWidth="1"/>
    <col min="5392" max="5392" width="13" style="18" bestFit="1" customWidth="1"/>
    <col min="5393" max="5393" width="14.42578125" style="18" customWidth="1"/>
    <col min="5394" max="5394" width="13" style="18" bestFit="1" customWidth="1"/>
    <col min="5395" max="5395" width="16" style="18" customWidth="1"/>
    <col min="5396" max="5396" width="11" style="18" bestFit="1" customWidth="1"/>
    <col min="5397" max="5397" width="12.140625" style="18" bestFit="1" customWidth="1"/>
    <col min="5398" max="5398" width="13.7109375" style="18" bestFit="1" customWidth="1"/>
    <col min="5399" max="5588" width="10.7109375" style="18"/>
    <col min="5589" max="5589" width="3.140625" style="18" bestFit="1" customWidth="1"/>
    <col min="5590" max="5590" width="17" style="18" bestFit="1" customWidth="1"/>
    <col min="5591" max="5591" width="17.7109375" style="18" customWidth="1"/>
    <col min="5592" max="5592" width="9.85546875" style="18" customWidth="1"/>
    <col min="5593" max="5593" width="10.85546875" style="18" customWidth="1"/>
    <col min="5594" max="5594" width="32.42578125" style="18" bestFit="1" customWidth="1"/>
    <col min="5595" max="5604" width="16" style="18" customWidth="1"/>
    <col min="5605" max="5605" width="14.140625" style="18" bestFit="1" customWidth="1"/>
    <col min="5606" max="5606" width="13.42578125" style="18" bestFit="1" customWidth="1"/>
    <col min="5607" max="5607" width="15.42578125" style="18" bestFit="1" customWidth="1"/>
    <col min="5608" max="5608" width="13.42578125" style="18" bestFit="1" customWidth="1"/>
    <col min="5609" max="5609" width="14.7109375" style="18" customWidth="1"/>
    <col min="5610" max="5619" width="16" style="18" customWidth="1"/>
    <col min="5620" max="5620" width="13.85546875" style="18" customWidth="1"/>
    <col min="5621" max="5621" width="13.42578125" style="18" customWidth="1"/>
    <col min="5622" max="5622" width="12.7109375" style="18" customWidth="1"/>
    <col min="5623" max="5623" width="15.7109375" style="18" bestFit="1" customWidth="1"/>
    <col min="5624" max="5624" width="14.140625" style="18" customWidth="1"/>
    <col min="5625" max="5625" width="15.85546875" style="18" bestFit="1" customWidth="1"/>
    <col min="5626" max="5626" width="13.85546875" style="18" bestFit="1" customWidth="1"/>
    <col min="5627" max="5627" width="12.85546875" style="18" customWidth="1"/>
    <col min="5628" max="5628" width="16" style="18" customWidth="1"/>
    <col min="5629" max="5629" width="11.42578125" style="18" bestFit="1" customWidth="1"/>
    <col min="5630" max="5630" width="14.85546875" style="18" bestFit="1" customWidth="1"/>
    <col min="5631" max="5631" width="13.85546875" style="18" bestFit="1" customWidth="1"/>
    <col min="5632" max="5632" width="13.85546875" style="18" customWidth="1"/>
    <col min="5633" max="5633" width="13.85546875" style="18" bestFit="1" customWidth="1"/>
    <col min="5634" max="5634" width="16" style="18" customWidth="1"/>
    <col min="5635" max="5635" width="13" style="18" customWidth="1"/>
    <col min="5636" max="5636" width="13.42578125" style="18" bestFit="1" customWidth="1"/>
    <col min="5637" max="5637" width="10.7109375" style="18" bestFit="1" customWidth="1"/>
    <col min="5638" max="5638" width="12" style="18" bestFit="1" customWidth="1"/>
    <col min="5639" max="5639" width="14.7109375" style="18" bestFit="1" customWidth="1"/>
    <col min="5640" max="5640" width="15.28515625" style="18" customWidth="1"/>
    <col min="5641" max="5641" width="12.28515625" style="18" customWidth="1"/>
    <col min="5642" max="5642" width="8" style="18" bestFit="1" customWidth="1"/>
    <col min="5643" max="5644" width="13" style="18" bestFit="1" customWidth="1"/>
    <col min="5645" max="5645" width="8.85546875" style="18" bestFit="1" customWidth="1"/>
    <col min="5646" max="5646" width="16" style="18" customWidth="1"/>
    <col min="5647" max="5647" width="11.28515625" style="18" customWidth="1"/>
    <col min="5648" max="5648" width="13" style="18" bestFit="1" customWidth="1"/>
    <col min="5649" max="5649" width="14.42578125" style="18" customWidth="1"/>
    <col min="5650" max="5650" width="13" style="18" bestFit="1" customWidth="1"/>
    <col min="5651" max="5651" width="16" style="18" customWidth="1"/>
    <col min="5652" max="5652" width="11" style="18" bestFit="1" customWidth="1"/>
    <col min="5653" max="5653" width="12.140625" style="18" bestFit="1" customWidth="1"/>
    <col min="5654" max="5654" width="13.7109375" style="18" bestFit="1" customWidth="1"/>
    <col min="5655" max="5844" width="10.7109375" style="18"/>
    <col min="5845" max="5845" width="3.140625" style="18" bestFit="1" customWidth="1"/>
    <col min="5846" max="5846" width="17" style="18" bestFit="1" customWidth="1"/>
    <col min="5847" max="5847" width="17.7109375" style="18" customWidth="1"/>
    <col min="5848" max="5848" width="9.85546875" style="18" customWidth="1"/>
    <col min="5849" max="5849" width="10.85546875" style="18" customWidth="1"/>
    <col min="5850" max="5850" width="32.42578125" style="18" bestFit="1" customWidth="1"/>
    <col min="5851" max="5860" width="16" style="18" customWidth="1"/>
    <col min="5861" max="5861" width="14.140625" style="18" bestFit="1" customWidth="1"/>
    <col min="5862" max="5862" width="13.42578125" style="18" bestFit="1" customWidth="1"/>
    <col min="5863" max="5863" width="15.42578125" style="18" bestFit="1" customWidth="1"/>
    <col min="5864" max="5864" width="13.42578125" style="18" bestFit="1" customWidth="1"/>
    <col min="5865" max="5865" width="14.7109375" style="18" customWidth="1"/>
    <col min="5866" max="5875" width="16" style="18" customWidth="1"/>
    <col min="5876" max="5876" width="13.85546875" style="18" customWidth="1"/>
    <col min="5877" max="5877" width="13.42578125" style="18" customWidth="1"/>
    <col min="5878" max="5878" width="12.7109375" style="18" customWidth="1"/>
    <col min="5879" max="5879" width="15.7109375" style="18" bestFit="1" customWidth="1"/>
    <col min="5880" max="5880" width="14.140625" style="18" customWidth="1"/>
    <col min="5881" max="5881" width="15.85546875" style="18" bestFit="1" customWidth="1"/>
    <col min="5882" max="5882" width="13.85546875" style="18" bestFit="1" customWidth="1"/>
    <col min="5883" max="5883" width="12.85546875" style="18" customWidth="1"/>
    <col min="5884" max="5884" width="16" style="18" customWidth="1"/>
    <col min="5885" max="5885" width="11.42578125" style="18" bestFit="1" customWidth="1"/>
    <col min="5886" max="5886" width="14.85546875" style="18" bestFit="1" customWidth="1"/>
    <col min="5887" max="5887" width="13.85546875" style="18" bestFit="1" customWidth="1"/>
    <col min="5888" max="5888" width="13.85546875" style="18" customWidth="1"/>
    <col min="5889" max="5889" width="13.85546875" style="18" bestFit="1" customWidth="1"/>
    <col min="5890" max="5890" width="16" style="18" customWidth="1"/>
    <col min="5891" max="5891" width="13" style="18" customWidth="1"/>
    <col min="5892" max="5892" width="13.42578125" style="18" bestFit="1" customWidth="1"/>
    <col min="5893" max="5893" width="10.7109375" style="18" bestFit="1" customWidth="1"/>
    <col min="5894" max="5894" width="12" style="18" bestFit="1" customWidth="1"/>
    <col min="5895" max="5895" width="14.7109375" style="18" bestFit="1" customWidth="1"/>
    <col min="5896" max="5896" width="15.28515625" style="18" customWidth="1"/>
    <col min="5897" max="5897" width="12.28515625" style="18" customWidth="1"/>
    <col min="5898" max="5898" width="8" style="18" bestFit="1" customWidth="1"/>
    <col min="5899" max="5900" width="13" style="18" bestFit="1" customWidth="1"/>
    <col min="5901" max="5901" width="8.85546875" style="18" bestFit="1" customWidth="1"/>
    <col min="5902" max="5902" width="16" style="18" customWidth="1"/>
    <col min="5903" max="5903" width="11.28515625" style="18" customWidth="1"/>
    <col min="5904" max="5904" width="13" style="18" bestFit="1" customWidth="1"/>
    <col min="5905" max="5905" width="14.42578125" style="18" customWidth="1"/>
    <col min="5906" max="5906" width="13" style="18" bestFit="1" customWidth="1"/>
    <col min="5907" max="5907" width="16" style="18" customWidth="1"/>
    <col min="5908" max="5908" width="11" style="18" bestFit="1" customWidth="1"/>
    <col min="5909" max="5909" width="12.140625" style="18" bestFit="1" customWidth="1"/>
    <col min="5910" max="5910" width="13.7109375" style="18" bestFit="1" customWidth="1"/>
    <col min="5911" max="6100" width="10.7109375" style="18"/>
    <col min="6101" max="6101" width="3.140625" style="18" bestFit="1" customWidth="1"/>
    <col min="6102" max="6102" width="17" style="18" bestFit="1" customWidth="1"/>
    <col min="6103" max="6103" width="17.7109375" style="18" customWidth="1"/>
    <col min="6104" max="6104" width="9.85546875" style="18" customWidth="1"/>
    <col min="6105" max="6105" width="10.85546875" style="18" customWidth="1"/>
    <col min="6106" max="6106" width="32.42578125" style="18" bestFit="1" customWidth="1"/>
    <col min="6107" max="6116" width="16" style="18" customWidth="1"/>
    <col min="6117" max="6117" width="14.140625" style="18" bestFit="1" customWidth="1"/>
    <col min="6118" max="6118" width="13.42578125" style="18" bestFit="1" customWidth="1"/>
    <col min="6119" max="6119" width="15.42578125" style="18" bestFit="1" customWidth="1"/>
    <col min="6120" max="6120" width="13.42578125" style="18" bestFit="1" customWidth="1"/>
    <col min="6121" max="6121" width="14.7109375" style="18" customWidth="1"/>
    <col min="6122" max="6131" width="16" style="18" customWidth="1"/>
    <col min="6132" max="6132" width="13.85546875" style="18" customWidth="1"/>
    <col min="6133" max="6133" width="13.42578125" style="18" customWidth="1"/>
    <col min="6134" max="6134" width="12.7109375" style="18" customWidth="1"/>
    <col min="6135" max="6135" width="15.7109375" style="18" bestFit="1" customWidth="1"/>
    <col min="6136" max="6136" width="14.140625" style="18" customWidth="1"/>
    <col min="6137" max="6137" width="15.85546875" style="18" bestFit="1" customWidth="1"/>
    <col min="6138" max="6138" width="13.85546875" style="18" bestFit="1" customWidth="1"/>
    <col min="6139" max="6139" width="12.85546875" style="18" customWidth="1"/>
    <col min="6140" max="6140" width="16" style="18" customWidth="1"/>
    <col min="6141" max="6141" width="11.42578125" style="18" bestFit="1" customWidth="1"/>
    <col min="6142" max="6142" width="14.85546875" style="18" bestFit="1" customWidth="1"/>
    <col min="6143" max="6143" width="13.85546875" style="18" bestFit="1" customWidth="1"/>
    <col min="6144" max="6144" width="13.85546875" style="18" customWidth="1"/>
    <col min="6145" max="6145" width="13.85546875" style="18" bestFit="1" customWidth="1"/>
    <col min="6146" max="6146" width="16" style="18" customWidth="1"/>
    <col min="6147" max="6147" width="13" style="18" customWidth="1"/>
    <col min="6148" max="6148" width="13.42578125" style="18" bestFit="1" customWidth="1"/>
    <col min="6149" max="6149" width="10.7109375" style="18" bestFit="1" customWidth="1"/>
    <col min="6150" max="6150" width="12" style="18" bestFit="1" customWidth="1"/>
    <col min="6151" max="6151" width="14.7109375" style="18" bestFit="1" customWidth="1"/>
    <col min="6152" max="6152" width="15.28515625" style="18" customWidth="1"/>
    <col min="6153" max="6153" width="12.28515625" style="18" customWidth="1"/>
    <col min="6154" max="6154" width="8" style="18" bestFit="1" customWidth="1"/>
    <col min="6155" max="6156" width="13" style="18" bestFit="1" customWidth="1"/>
    <col min="6157" max="6157" width="8.85546875" style="18" bestFit="1" customWidth="1"/>
    <col min="6158" max="6158" width="16" style="18" customWidth="1"/>
    <col min="6159" max="6159" width="11.28515625" style="18" customWidth="1"/>
    <col min="6160" max="6160" width="13" style="18" bestFit="1" customWidth="1"/>
    <col min="6161" max="6161" width="14.42578125" style="18" customWidth="1"/>
    <col min="6162" max="6162" width="13" style="18" bestFit="1" customWidth="1"/>
    <col min="6163" max="6163" width="16" style="18" customWidth="1"/>
    <col min="6164" max="6164" width="11" style="18" bestFit="1" customWidth="1"/>
    <col min="6165" max="6165" width="12.140625" style="18" bestFit="1" customWidth="1"/>
    <col min="6166" max="6166" width="13.7109375" style="18" bestFit="1" customWidth="1"/>
    <col min="6167" max="6356" width="10.7109375" style="18"/>
    <col min="6357" max="6357" width="3.140625" style="18" bestFit="1" customWidth="1"/>
    <col min="6358" max="6358" width="17" style="18" bestFit="1" customWidth="1"/>
    <col min="6359" max="6359" width="17.7109375" style="18" customWidth="1"/>
    <col min="6360" max="6360" width="9.85546875" style="18" customWidth="1"/>
    <col min="6361" max="6361" width="10.85546875" style="18" customWidth="1"/>
    <col min="6362" max="6362" width="32.42578125" style="18" bestFit="1" customWidth="1"/>
    <col min="6363" max="6372" width="16" style="18" customWidth="1"/>
    <col min="6373" max="6373" width="14.140625" style="18" bestFit="1" customWidth="1"/>
    <col min="6374" max="6374" width="13.42578125" style="18" bestFit="1" customWidth="1"/>
    <col min="6375" max="6375" width="15.42578125" style="18" bestFit="1" customWidth="1"/>
    <col min="6376" max="6376" width="13.42578125" style="18" bestFit="1" customWidth="1"/>
    <col min="6377" max="6377" width="14.7109375" style="18" customWidth="1"/>
    <col min="6378" max="6387" width="16" style="18" customWidth="1"/>
    <col min="6388" max="6388" width="13.85546875" style="18" customWidth="1"/>
    <col min="6389" max="6389" width="13.42578125" style="18" customWidth="1"/>
    <col min="6390" max="6390" width="12.7109375" style="18" customWidth="1"/>
    <col min="6391" max="6391" width="15.7109375" style="18" bestFit="1" customWidth="1"/>
    <col min="6392" max="6392" width="14.140625" style="18" customWidth="1"/>
    <col min="6393" max="6393" width="15.85546875" style="18" bestFit="1" customWidth="1"/>
    <col min="6394" max="6394" width="13.85546875" style="18" bestFit="1" customWidth="1"/>
    <col min="6395" max="6395" width="12.85546875" style="18" customWidth="1"/>
    <col min="6396" max="6396" width="16" style="18" customWidth="1"/>
    <col min="6397" max="6397" width="11.42578125" style="18" bestFit="1" customWidth="1"/>
    <col min="6398" max="6398" width="14.85546875" style="18" bestFit="1" customWidth="1"/>
    <col min="6399" max="6399" width="13.85546875" style="18" bestFit="1" customWidth="1"/>
    <col min="6400" max="6400" width="13.85546875" style="18" customWidth="1"/>
    <col min="6401" max="6401" width="13.85546875" style="18" bestFit="1" customWidth="1"/>
    <col min="6402" max="6402" width="16" style="18" customWidth="1"/>
    <col min="6403" max="6403" width="13" style="18" customWidth="1"/>
    <col min="6404" max="6404" width="13.42578125" style="18" bestFit="1" customWidth="1"/>
    <col min="6405" max="6405" width="10.7109375" style="18" bestFit="1" customWidth="1"/>
    <col min="6406" max="6406" width="12" style="18" bestFit="1" customWidth="1"/>
    <col min="6407" max="6407" width="14.7109375" style="18" bestFit="1" customWidth="1"/>
    <col min="6408" max="6408" width="15.28515625" style="18" customWidth="1"/>
    <col min="6409" max="6409" width="12.28515625" style="18" customWidth="1"/>
    <col min="6410" max="6410" width="8" style="18" bestFit="1" customWidth="1"/>
    <col min="6411" max="6412" width="13" style="18" bestFit="1" customWidth="1"/>
    <col min="6413" max="6413" width="8.85546875" style="18" bestFit="1" customWidth="1"/>
    <col min="6414" max="6414" width="16" style="18" customWidth="1"/>
    <col min="6415" max="6415" width="11.28515625" style="18" customWidth="1"/>
    <col min="6416" max="6416" width="13" style="18" bestFit="1" customWidth="1"/>
    <col min="6417" max="6417" width="14.42578125" style="18" customWidth="1"/>
    <col min="6418" max="6418" width="13" style="18" bestFit="1" customWidth="1"/>
    <col min="6419" max="6419" width="16" style="18" customWidth="1"/>
    <col min="6420" max="6420" width="11" style="18" bestFit="1" customWidth="1"/>
    <col min="6421" max="6421" width="12.140625" style="18" bestFit="1" customWidth="1"/>
    <col min="6422" max="6422" width="13.7109375" style="18" bestFit="1" customWidth="1"/>
    <col min="6423" max="6612" width="10.7109375" style="18"/>
    <col min="6613" max="6613" width="3.140625" style="18" bestFit="1" customWidth="1"/>
    <col min="6614" max="6614" width="17" style="18" bestFit="1" customWidth="1"/>
    <col min="6615" max="6615" width="17.7109375" style="18" customWidth="1"/>
    <col min="6616" max="6616" width="9.85546875" style="18" customWidth="1"/>
    <col min="6617" max="6617" width="10.85546875" style="18" customWidth="1"/>
    <col min="6618" max="6618" width="32.42578125" style="18" bestFit="1" customWidth="1"/>
    <col min="6619" max="6628" width="16" style="18" customWidth="1"/>
    <col min="6629" max="6629" width="14.140625" style="18" bestFit="1" customWidth="1"/>
    <col min="6630" max="6630" width="13.42578125" style="18" bestFit="1" customWidth="1"/>
    <col min="6631" max="6631" width="15.42578125" style="18" bestFit="1" customWidth="1"/>
    <col min="6632" max="6632" width="13.42578125" style="18" bestFit="1" customWidth="1"/>
    <col min="6633" max="6633" width="14.7109375" style="18" customWidth="1"/>
    <col min="6634" max="6643" width="16" style="18" customWidth="1"/>
    <col min="6644" max="6644" width="13.85546875" style="18" customWidth="1"/>
    <col min="6645" max="6645" width="13.42578125" style="18" customWidth="1"/>
    <col min="6646" max="6646" width="12.7109375" style="18" customWidth="1"/>
    <col min="6647" max="6647" width="15.7109375" style="18" bestFit="1" customWidth="1"/>
    <col min="6648" max="6648" width="14.140625" style="18" customWidth="1"/>
    <col min="6649" max="6649" width="15.85546875" style="18" bestFit="1" customWidth="1"/>
    <col min="6650" max="6650" width="13.85546875" style="18" bestFit="1" customWidth="1"/>
    <col min="6651" max="6651" width="12.85546875" style="18" customWidth="1"/>
    <col min="6652" max="6652" width="16" style="18" customWidth="1"/>
    <col min="6653" max="6653" width="11.42578125" style="18" bestFit="1" customWidth="1"/>
    <col min="6654" max="6654" width="14.85546875" style="18" bestFit="1" customWidth="1"/>
    <col min="6655" max="6655" width="13.85546875" style="18" bestFit="1" customWidth="1"/>
    <col min="6656" max="6656" width="13.85546875" style="18" customWidth="1"/>
    <col min="6657" max="6657" width="13.85546875" style="18" bestFit="1" customWidth="1"/>
    <col min="6658" max="6658" width="16" style="18" customWidth="1"/>
    <col min="6659" max="6659" width="13" style="18" customWidth="1"/>
    <col min="6660" max="6660" width="13.42578125" style="18" bestFit="1" customWidth="1"/>
    <col min="6661" max="6661" width="10.7109375" style="18" bestFit="1" customWidth="1"/>
    <col min="6662" max="6662" width="12" style="18" bestFit="1" customWidth="1"/>
    <col min="6663" max="6663" width="14.7109375" style="18" bestFit="1" customWidth="1"/>
    <col min="6664" max="6664" width="15.28515625" style="18" customWidth="1"/>
    <col min="6665" max="6665" width="12.28515625" style="18" customWidth="1"/>
    <col min="6666" max="6666" width="8" style="18" bestFit="1" customWidth="1"/>
    <col min="6667" max="6668" width="13" style="18" bestFit="1" customWidth="1"/>
    <col min="6669" max="6669" width="8.85546875" style="18" bestFit="1" customWidth="1"/>
    <col min="6670" max="6670" width="16" style="18" customWidth="1"/>
    <col min="6671" max="6671" width="11.28515625" style="18" customWidth="1"/>
    <col min="6672" max="6672" width="13" style="18" bestFit="1" customWidth="1"/>
    <col min="6673" max="6673" width="14.42578125" style="18" customWidth="1"/>
    <col min="6674" max="6674" width="13" style="18" bestFit="1" customWidth="1"/>
    <col min="6675" max="6675" width="16" style="18" customWidth="1"/>
    <col min="6676" max="6676" width="11" style="18" bestFit="1" customWidth="1"/>
    <col min="6677" max="6677" width="12.140625" style="18" bestFit="1" customWidth="1"/>
    <col min="6678" max="6678" width="13.7109375" style="18" bestFit="1" customWidth="1"/>
    <col min="6679" max="6868" width="10.7109375" style="18"/>
    <col min="6869" max="6869" width="3.140625" style="18" bestFit="1" customWidth="1"/>
    <col min="6870" max="6870" width="17" style="18" bestFit="1" customWidth="1"/>
    <col min="6871" max="6871" width="17.7109375" style="18" customWidth="1"/>
    <col min="6872" max="6872" width="9.85546875" style="18" customWidth="1"/>
    <col min="6873" max="6873" width="10.85546875" style="18" customWidth="1"/>
    <col min="6874" max="6874" width="32.42578125" style="18" bestFit="1" customWidth="1"/>
    <col min="6875" max="6884" width="16" style="18" customWidth="1"/>
    <col min="6885" max="6885" width="14.140625" style="18" bestFit="1" customWidth="1"/>
    <col min="6886" max="6886" width="13.42578125" style="18" bestFit="1" customWidth="1"/>
    <col min="6887" max="6887" width="15.42578125" style="18" bestFit="1" customWidth="1"/>
    <col min="6888" max="6888" width="13.42578125" style="18" bestFit="1" customWidth="1"/>
    <col min="6889" max="6889" width="14.7109375" style="18" customWidth="1"/>
    <col min="6890" max="6899" width="16" style="18" customWidth="1"/>
    <col min="6900" max="6900" width="13.85546875" style="18" customWidth="1"/>
    <col min="6901" max="6901" width="13.42578125" style="18" customWidth="1"/>
    <col min="6902" max="6902" width="12.7109375" style="18" customWidth="1"/>
    <col min="6903" max="6903" width="15.7109375" style="18" bestFit="1" customWidth="1"/>
    <col min="6904" max="6904" width="14.140625" style="18" customWidth="1"/>
    <col min="6905" max="6905" width="15.85546875" style="18" bestFit="1" customWidth="1"/>
    <col min="6906" max="6906" width="13.85546875" style="18" bestFit="1" customWidth="1"/>
    <col min="6907" max="6907" width="12.85546875" style="18" customWidth="1"/>
    <col min="6908" max="6908" width="16" style="18" customWidth="1"/>
    <col min="6909" max="6909" width="11.42578125" style="18" bestFit="1" customWidth="1"/>
    <col min="6910" max="6910" width="14.85546875" style="18" bestFit="1" customWidth="1"/>
    <col min="6911" max="6911" width="13.85546875" style="18" bestFit="1" customWidth="1"/>
    <col min="6912" max="6912" width="13.85546875" style="18" customWidth="1"/>
    <col min="6913" max="6913" width="13.85546875" style="18" bestFit="1" customWidth="1"/>
    <col min="6914" max="6914" width="16" style="18" customWidth="1"/>
    <col min="6915" max="6915" width="13" style="18" customWidth="1"/>
    <col min="6916" max="6916" width="13.42578125" style="18" bestFit="1" customWidth="1"/>
    <col min="6917" max="6917" width="10.7109375" style="18" bestFit="1" customWidth="1"/>
    <col min="6918" max="6918" width="12" style="18" bestFit="1" customWidth="1"/>
    <col min="6919" max="6919" width="14.7109375" style="18" bestFit="1" customWidth="1"/>
    <col min="6920" max="6920" width="15.28515625" style="18" customWidth="1"/>
    <col min="6921" max="6921" width="12.28515625" style="18" customWidth="1"/>
    <col min="6922" max="6922" width="8" style="18" bestFit="1" customWidth="1"/>
    <col min="6923" max="6924" width="13" style="18" bestFit="1" customWidth="1"/>
    <col min="6925" max="6925" width="8.85546875" style="18" bestFit="1" customWidth="1"/>
    <col min="6926" max="6926" width="16" style="18" customWidth="1"/>
    <col min="6927" max="6927" width="11.28515625" style="18" customWidth="1"/>
    <col min="6928" max="6928" width="13" style="18" bestFit="1" customWidth="1"/>
    <col min="6929" max="6929" width="14.42578125" style="18" customWidth="1"/>
    <col min="6930" max="6930" width="13" style="18" bestFit="1" customWidth="1"/>
    <col min="6931" max="6931" width="16" style="18" customWidth="1"/>
    <col min="6932" max="6932" width="11" style="18" bestFit="1" customWidth="1"/>
    <col min="6933" max="6933" width="12.140625" style="18" bestFit="1" customWidth="1"/>
    <col min="6934" max="6934" width="13.7109375" style="18" bestFit="1" customWidth="1"/>
    <col min="6935" max="7124" width="10.7109375" style="18"/>
    <col min="7125" max="7125" width="3.140625" style="18" bestFit="1" customWidth="1"/>
    <col min="7126" max="7126" width="17" style="18" bestFit="1" customWidth="1"/>
    <col min="7127" max="7127" width="17.7109375" style="18" customWidth="1"/>
    <col min="7128" max="7128" width="9.85546875" style="18" customWidth="1"/>
    <col min="7129" max="7129" width="10.85546875" style="18" customWidth="1"/>
    <col min="7130" max="7130" width="32.42578125" style="18" bestFit="1" customWidth="1"/>
    <col min="7131" max="7140" width="16" style="18" customWidth="1"/>
    <col min="7141" max="7141" width="14.140625" style="18" bestFit="1" customWidth="1"/>
    <col min="7142" max="7142" width="13.42578125" style="18" bestFit="1" customWidth="1"/>
    <col min="7143" max="7143" width="15.42578125" style="18" bestFit="1" customWidth="1"/>
    <col min="7144" max="7144" width="13.42578125" style="18" bestFit="1" customWidth="1"/>
    <col min="7145" max="7145" width="14.7109375" style="18" customWidth="1"/>
    <col min="7146" max="7155" width="16" style="18" customWidth="1"/>
    <col min="7156" max="7156" width="13.85546875" style="18" customWidth="1"/>
    <col min="7157" max="7157" width="13.42578125" style="18" customWidth="1"/>
    <col min="7158" max="7158" width="12.7109375" style="18" customWidth="1"/>
    <col min="7159" max="7159" width="15.7109375" style="18" bestFit="1" customWidth="1"/>
    <col min="7160" max="7160" width="14.140625" style="18" customWidth="1"/>
    <col min="7161" max="7161" width="15.85546875" style="18" bestFit="1" customWidth="1"/>
    <col min="7162" max="7162" width="13.85546875" style="18" bestFit="1" customWidth="1"/>
    <col min="7163" max="7163" width="12.85546875" style="18" customWidth="1"/>
    <col min="7164" max="7164" width="16" style="18" customWidth="1"/>
    <col min="7165" max="7165" width="11.42578125" style="18" bestFit="1" customWidth="1"/>
    <col min="7166" max="7166" width="14.85546875" style="18" bestFit="1" customWidth="1"/>
    <col min="7167" max="7167" width="13.85546875" style="18" bestFit="1" customWidth="1"/>
    <col min="7168" max="7168" width="13.85546875" style="18" customWidth="1"/>
    <col min="7169" max="7169" width="13.85546875" style="18" bestFit="1" customWidth="1"/>
    <col min="7170" max="7170" width="16" style="18" customWidth="1"/>
    <col min="7171" max="7171" width="13" style="18" customWidth="1"/>
    <col min="7172" max="7172" width="13.42578125" style="18" bestFit="1" customWidth="1"/>
    <col min="7173" max="7173" width="10.7109375" style="18" bestFit="1" customWidth="1"/>
    <col min="7174" max="7174" width="12" style="18" bestFit="1" customWidth="1"/>
    <col min="7175" max="7175" width="14.7109375" style="18" bestFit="1" customWidth="1"/>
    <col min="7176" max="7176" width="15.28515625" style="18" customWidth="1"/>
    <col min="7177" max="7177" width="12.28515625" style="18" customWidth="1"/>
    <col min="7178" max="7178" width="8" style="18" bestFit="1" customWidth="1"/>
    <col min="7179" max="7180" width="13" style="18" bestFit="1" customWidth="1"/>
    <col min="7181" max="7181" width="8.85546875" style="18" bestFit="1" customWidth="1"/>
    <col min="7182" max="7182" width="16" style="18" customWidth="1"/>
    <col min="7183" max="7183" width="11.28515625" style="18" customWidth="1"/>
    <col min="7184" max="7184" width="13" style="18" bestFit="1" customWidth="1"/>
    <col min="7185" max="7185" width="14.42578125" style="18" customWidth="1"/>
    <col min="7186" max="7186" width="13" style="18" bestFit="1" customWidth="1"/>
    <col min="7187" max="7187" width="16" style="18" customWidth="1"/>
    <col min="7188" max="7188" width="11" style="18" bestFit="1" customWidth="1"/>
    <col min="7189" max="7189" width="12.140625" style="18" bestFit="1" customWidth="1"/>
    <col min="7190" max="7190" width="13.7109375" style="18" bestFit="1" customWidth="1"/>
    <col min="7191" max="7380" width="10.7109375" style="18"/>
    <col min="7381" max="7381" width="3.140625" style="18" bestFit="1" customWidth="1"/>
    <col min="7382" max="7382" width="17" style="18" bestFit="1" customWidth="1"/>
    <col min="7383" max="7383" width="17.7109375" style="18" customWidth="1"/>
    <col min="7384" max="7384" width="9.85546875" style="18" customWidth="1"/>
    <col min="7385" max="7385" width="10.85546875" style="18" customWidth="1"/>
    <col min="7386" max="7386" width="32.42578125" style="18" bestFit="1" customWidth="1"/>
    <col min="7387" max="7396" width="16" style="18" customWidth="1"/>
    <col min="7397" max="7397" width="14.140625" style="18" bestFit="1" customWidth="1"/>
    <col min="7398" max="7398" width="13.42578125" style="18" bestFit="1" customWidth="1"/>
    <col min="7399" max="7399" width="15.42578125" style="18" bestFit="1" customWidth="1"/>
    <col min="7400" max="7400" width="13.42578125" style="18" bestFit="1" customWidth="1"/>
    <col min="7401" max="7401" width="14.7109375" style="18" customWidth="1"/>
    <col min="7402" max="7411" width="16" style="18" customWidth="1"/>
    <col min="7412" max="7412" width="13.85546875" style="18" customWidth="1"/>
    <col min="7413" max="7413" width="13.42578125" style="18" customWidth="1"/>
    <col min="7414" max="7414" width="12.7109375" style="18" customWidth="1"/>
    <col min="7415" max="7415" width="15.7109375" style="18" bestFit="1" customWidth="1"/>
    <col min="7416" max="7416" width="14.140625" style="18" customWidth="1"/>
    <col min="7417" max="7417" width="15.85546875" style="18" bestFit="1" customWidth="1"/>
    <col min="7418" max="7418" width="13.85546875" style="18" bestFit="1" customWidth="1"/>
    <col min="7419" max="7419" width="12.85546875" style="18" customWidth="1"/>
    <col min="7420" max="7420" width="16" style="18" customWidth="1"/>
    <col min="7421" max="7421" width="11.42578125" style="18" bestFit="1" customWidth="1"/>
    <col min="7422" max="7422" width="14.85546875" style="18" bestFit="1" customWidth="1"/>
    <col min="7423" max="7423" width="13.85546875" style="18" bestFit="1" customWidth="1"/>
    <col min="7424" max="7424" width="13.85546875" style="18" customWidth="1"/>
    <col min="7425" max="7425" width="13.85546875" style="18" bestFit="1" customWidth="1"/>
    <col min="7426" max="7426" width="16" style="18" customWidth="1"/>
    <col min="7427" max="7427" width="13" style="18" customWidth="1"/>
    <col min="7428" max="7428" width="13.42578125" style="18" bestFit="1" customWidth="1"/>
    <col min="7429" max="7429" width="10.7109375" style="18" bestFit="1" customWidth="1"/>
    <col min="7430" max="7430" width="12" style="18" bestFit="1" customWidth="1"/>
    <col min="7431" max="7431" width="14.7109375" style="18" bestFit="1" customWidth="1"/>
    <col min="7432" max="7432" width="15.28515625" style="18" customWidth="1"/>
    <col min="7433" max="7433" width="12.28515625" style="18" customWidth="1"/>
    <col min="7434" max="7434" width="8" style="18" bestFit="1" customWidth="1"/>
    <col min="7435" max="7436" width="13" style="18" bestFit="1" customWidth="1"/>
    <col min="7437" max="7437" width="8.85546875" style="18" bestFit="1" customWidth="1"/>
    <col min="7438" max="7438" width="16" style="18" customWidth="1"/>
    <col min="7439" max="7439" width="11.28515625" style="18" customWidth="1"/>
    <col min="7440" max="7440" width="13" style="18" bestFit="1" customWidth="1"/>
    <col min="7441" max="7441" width="14.42578125" style="18" customWidth="1"/>
    <col min="7442" max="7442" width="13" style="18" bestFit="1" customWidth="1"/>
    <col min="7443" max="7443" width="16" style="18" customWidth="1"/>
    <col min="7444" max="7444" width="11" style="18" bestFit="1" customWidth="1"/>
    <col min="7445" max="7445" width="12.140625" style="18" bestFit="1" customWidth="1"/>
    <col min="7446" max="7446" width="13.7109375" style="18" bestFit="1" customWidth="1"/>
    <col min="7447" max="7636" width="10.7109375" style="18"/>
    <col min="7637" max="7637" width="3.140625" style="18" bestFit="1" customWidth="1"/>
    <col min="7638" max="7638" width="17" style="18" bestFit="1" customWidth="1"/>
    <col min="7639" max="7639" width="17.7109375" style="18" customWidth="1"/>
    <col min="7640" max="7640" width="9.85546875" style="18" customWidth="1"/>
    <col min="7641" max="7641" width="10.85546875" style="18" customWidth="1"/>
    <col min="7642" max="7642" width="32.42578125" style="18" bestFit="1" customWidth="1"/>
    <col min="7643" max="7652" width="16" style="18" customWidth="1"/>
    <col min="7653" max="7653" width="14.140625" style="18" bestFit="1" customWidth="1"/>
    <col min="7654" max="7654" width="13.42578125" style="18" bestFit="1" customWidth="1"/>
    <col min="7655" max="7655" width="15.42578125" style="18" bestFit="1" customWidth="1"/>
    <col min="7656" max="7656" width="13.42578125" style="18" bestFit="1" customWidth="1"/>
    <col min="7657" max="7657" width="14.7109375" style="18" customWidth="1"/>
    <col min="7658" max="7667" width="16" style="18" customWidth="1"/>
    <col min="7668" max="7668" width="13.85546875" style="18" customWidth="1"/>
    <col min="7669" max="7669" width="13.42578125" style="18" customWidth="1"/>
    <col min="7670" max="7670" width="12.7109375" style="18" customWidth="1"/>
    <col min="7671" max="7671" width="15.7109375" style="18" bestFit="1" customWidth="1"/>
    <col min="7672" max="7672" width="14.140625" style="18" customWidth="1"/>
    <col min="7673" max="7673" width="15.85546875" style="18" bestFit="1" customWidth="1"/>
    <col min="7674" max="7674" width="13.85546875" style="18" bestFit="1" customWidth="1"/>
    <col min="7675" max="7675" width="12.85546875" style="18" customWidth="1"/>
    <col min="7676" max="7676" width="16" style="18" customWidth="1"/>
    <col min="7677" max="7677" width="11.42578125" style="18" bestFit="1" customWidth="1"/>
    <col min="7678" max="7678" width="14.85546875" style="18" bestFit="1" customWidth="1"/>
    <col min="7679" max="7679" width="13.85546875" style="18" bestFit="1" customWidth="1"/>
    <col min="7680" max="7680" width="13.85546875" style="18" customWidth="1"/>
    <col min="7681" max="7681" width="13.85546875" style="18" bestFit="1" customWidth="1"/>
    <col min="7682" max="7682" width="16" style="18" customWidth="1"/>
    <col min="7683" max="7683" width="13" style="18" customWidth="1"/>
    <col min="7684" max="7684" width="13.42578125" style="18" bestFit="1" customWidth="1"/>
    <col min="7685" max="7685" width="10.7109375" style="18" bestFit="1" customWidth="1"/>
    <col min="7686" max="7686" width="12" style="18" bestFit="1" customWidth="1"/>
    <col min="7687" max="7687" width="14.7109375" style="18" bestFit="1" customWidth="1"/>
    <col min="7688" max="7688" width="15.28515625" style="18" customWidth="1"/>
    <col min="7689" max="7689" width="12.28515625" style="18" customWidth="1"/>
    <col min="7690" max="7690" width="8" style="18" bestFit="1" customWidth="1"/>
    <col min="7691" max="7692" width="13" style="18" bestFit="1" customWidth="1"/>
    <col min="7693" max="7693" width="8.85546875" style="18" bestFit="1" customWidth="1"/>
    <col min="7694" max="7694" width="16" style="18" customWidth="1"/>
    <col min="7695" max="7695" width="11.28515625" style="18" customWidth="1"/>
    <col min="7696" max="7696" width="13" style="18" bestFit="1" customWidth="1"/>
    <col min="7697" max="7697" width="14.42578125" style="18" customWidth="1"/>
    <col min="7698" max="7698" width="13" style="18" bestFit="1" customWidth="1"/>
    <col min="7699" max="7699" width="16" style="18" customWidth="1"/>
    <col min="7700" max="7700" width="11" style="18" bestFit="1" customWidth="1"/>
    <col min="7701" max="7701" width="12.140625" style="18" bestFit="1" customWidth="1"/>
    <col min="7702" max="7702" width="13.7109375" style="18" bestFit="1" customWidth="1"/>
    <col min="7703" max="7892" width="10.7109375" style="18"/>
    <col min="7893" max="7893" width="3.140625" style="18" bestFit="1" customWidth="1"/>
    <col min="7894" max="7894" width="17" style="18" bestFit="1" customWidth="1"/>
    <col min="7895" max="7895" width="17.7109375" style="18" customWidth="1"/>
    <col min="7896" max="7896" width="9.85546875" style="18" customWidth="1"/>
    <col min="7897" max="7897" width="10.85546875" style="18" customWidth="1"/>
    <col min="7898" max="7898" width="32.42578125" style="18" bestFit="1" customWidth="1"/>
    <col min="7899" max="7908" width="16" style="18" customWidth="1"/>
    <col min="7909" max="7909" width="14.140625" style="18" bestFit="1" customWidth="1"/>
    <col min="7910" max="7910" width="13.42578125" style="18" bestFit="1" customWidth="1"/>
    <col min="7911" max="7911" width="15.42578125" style="18" bestFit="1" customWidth="1"/>
    <col min="7912" max="7912" width="13.42578125" style="18" bestFit="1" customWidth="1"/>
    <col min="7913" max="7913" width="14.7109375" style="18" customWidth="1"/>
    <col min="7914" max="7923" width="16" style="18" customWidth="1"/>
    <col min="7924" max="7924" width="13.85546875" style="18" customWidth="1"/>
    <col min="7925" max="7925" width="13.42578125" style="18" customWidth="1"/>
    <col min="7926" max="7926" width="12.7109375" style="18" customWidth="1"/>
    <col min="7927" max="7927" width="15.7109375" style="18" bestFit="1" customWidth="1"/>
    <col min="7928" max="7928" width="14.140625" style="18" customWidth="1"/>
    <col min="7929" max="7929" width="15.85546875" style="18" bestFit="1" customWidth="1"/>
    <col min="7930" max="7930" width="13.85546875" style="18" bestFit="1" customWidth="1"/>
    <col min="7931" max="7931" width="12.85546875" style="18" customWidth="1"/>
    <col min="7932" max="7932" width="16" style="18" customWidth="1"/>
    <col min="7933" max="7933" width="11.42578125" style="18" bestFit="1" customWidth="1"/>
    <col min="7934" max="7934" width="14.85546875" style="18" bestFit="1" customWidth="1"/>
    <col min="7935" max="7935" width="13.85546875" style="18" bestFit="1" customWidth="1"/>
    <col min="7936" max="7936" width="13.85546875" style="18" customWidth="1"/>
    <col min="7937" max="7937" width="13.85546875" style="18" bestFit="1" customWidth="1"/>
    <col min="7938" max="7938" width="16" style="18" customWidth="1"/>
    <col min="7939" max="7939" width="13" style="18" customWidth="1"/>
    <col min="7940" max="7940" width="13.42578125" style="18" bestFit="1" customWidth="1"/>
    <col min="7941" max="7941" width="10.7109375" style="18" bestFit="1" customWidth="1"/>
    <col min="7942" max="7942" width="12" style="18" bestFit="1" customWidth="1"/>
    <col min="7943" max="7943" width="14.7109375" style="18" bestFit="1" customWidth="1"/>
    <col min="7944" max="7944" width="15.28515625" style="18" customWidth="1"/>
    <col min="7945" max="7945" width="12.28515625" style="18" customWidth="1"/>
    <col min="7946" max="7946" width="8" style="18" bestFit="1" customWidth="1"/>
    <col min="7947" max="7948" width="13" style="18" bestFit="1" customWidth="1"/>
    <col min="7949" max="7949" width="8.85546875" style="18" bestFit="1" customWidth="1"/>
    <col min="7950" max="7950" width="16" style="18" customWidth="1"/>
    <col min="7951" max="7951" width="11.28515625" style="18" customWidth="1"/>
    <col min="7952" max="7952" width="13" style="18" bestFit="1" customWidth="1"/>
    <col min="7953" max="7953" width="14.42578125" style="18" customWidth="1"/>
    <col min="7954" max="7954" width="13" style="18" bestFit="1" customWidth="1"/>
    <col min="7955" max="7955" width="16" style="18" customWidth="1"/>
    <col min="7956" max="7956" width="11" style="18" bestFit="1" customWidth="1"/>
    <col min="7957" max="7957" width="12.140625" style="18" bestFit="1" customWidth="1"/>
    <col min="7958" max="7958" width="13.7109375" style="18" bestFit="1" customWidth="1"/>
    <col min="7959" max="8148" width="10.7109375" style="18"/>
    <col min="8149" max="8149" width="3.140625" style="18" bestFit="1" customWidth="1"/>
    <col min="8150" max="8150" width="17" style="18" bestFit="1" customWidth="1"/>
    <col min="8151" max="8151" width="17.7109375" style="18" customWidth="1"/>
    <col min="8152" max="8152" width="9.85546875" style="18" customWidth="1"/>
    <col min="8153" max="8153" width="10.85546875" style="18" customWidth="1"/>
    <col min="8154" max="8154" width="32.42578125" style="18" bestFit="1" customWidth="1"/>
    <col min="8155" max="8164" width="16" style="18" customWidth="1"/>
    <col min="8165" max="8165" width="14.140625" style="18" bestFit="1" customWidth="1"/>
    <col min="8166" max="8166" width="13.42578125" style="18" bestFit="1" customWidth="1"/>
    <col min="8167" max="8167" width="15.42578125" style="18" bestFit="1" customWidth="1"/>
    <col min="8168" max="8168" width="13.42578125" style="18" bestFit="1" customWidth="1"/>
    <col min="8169" max="8169" width="14.7109375" style="18" customWidth="1"/>
    <col min="8170" max="8179" width="16" style="18" customWidth="1"/>
    <col min="8180" max="8180" width="13.85546875" style="18" customWidth="1"/>
    <col min="8181" max="8181" width="13.42578125" style="18" customWidth="1"/>
    <col min="8182" max="8182" width="12.7109375" style="18" customWidth="1"/>
    <col min="8183" max="8183" width="15.7109375" style="18" bestFit="1" customWidth="1"/>
    <col min="8184" max="8184" width="14.140625" style="18" customWidth="1"/>
    <col min="8185" max="8185" width="15.85546875" style="18" bestFit="1" customWidth="1"/>
    <col min="8186" max="8186" width="13.85546875" style="18" bestFit="1" customWidth="1"/>
    <col min="8187" max="8187" width="12.85546875" style="18" customWidth="1"/>
    <col min="8188" max="8188" width="16" style="18" customWidth="1"/>
    <col min="8189" max="8189" width="11.42578125" style="18" bestFit="1" customWidth="1"/>
    <col min="8190" max="8190" width="14.85546875" style="18" bestFit="1" customWidth="1"/>
    <col min="8191" max="8191" width="13.85546875" style="18" bestFit="1" customWidth="1"/>
    <col min="8192" max="8192" width="13.85546875" style="18" customWidth="1"/>
    <col min="8193" max="8193" width="13.85546875" style="18" bestFit="1" customWidth="1"/>
    <col min="8194" max="8194" width="16" style="18" customWidth="1"/>
    <col min="8195" max="8195" width="13" style="18" customWidth="1"/>
    <col min="8196" max="8196" width="13.42578125" style="18" bestFit="1" customWidth="1"/>
    <col min="8197" max="8197" width="10.7109375" style="18" bestFit="1" customWidth="1"/>
    <col min="8198" max="8198" width="12" style="18" bestFit="1" customWidth="1"/>
    <col min="8199" max="8199" width="14.7109375" style="18" bestFit="1" customWidth="1"/>
    <col min="8200" max="8200" width="15.28515625" style="18" customWidth="1"/>
    <col min="8201" max="8201" width="12.28515625" style="18" customWidth="1"/>
    <col min="8202" max="8202" width="8" style="18" bestFit="1" customWidth="1"/>
    <col min="8203" max="8204" width="13" style="18" bestFit="1" customWidth="1"/>
    <col min="8205" max="8205" width="8.85546875" style="18" bestFit="1" customWidth="1"/>
    <col min="8206" max="8206" width="16" style="18" customWidth="1"/>
    <col min="8207" max="8207" width="11.28515625" style="18" customWidth="1"/>
    <col min="8208" max="8208" width="13" style="18" bestFit="1" customWidth="1"/>
    <col min="8209" max="8209" width="14.42578125" style="18" customWidth="1"/>
    <col min="8210" max="8210" width="13" style="18" bestFit="1" customWidth="1"/>
    <col min="8211" max="8211" width="16" style="18" customWidth="1"/>
    <col min="8212" max="8212" width="11" style="18" bestFit="1" customWidth="1"/>
    <col min="8213" max="8213" width="12.140625" style="18" bestFit="1" customWidth="1"/>
    <col min="8214" max="8214" width="13.7109375" style="18" bestFit="1" customWidth="1"/>
    <col min="8215" max="8404" width="10.7109375" style="18"/>
    <col min="8405" max="8405" width="3.140625" style="18" bestFit="1" customWidth="1"/>
    <col min="8406" max="8406" width="17" style="18" bestFit="1" customWidth="1"/>
    <col min="8407" max="8407" width="17.7109375" style="18" customWidth="1"/>
    <col min="8408" max="8408" width="9.85546875" style="18" customWidth="1"/>
    <col min="8409" max="8409" width="10.85546875" style="18" customWidth="1"/>
    <col min="8410" max="8410" width="32.42578125" style="18" bestFit="1" customWidth="1"/>
    <col min="8411" max="8420" width="16" style="18" customWidth="1"/>
    <col min="8421" max="8421" width="14.140625" style="18" bestFit="1" customWidth="1"/>
    <col min="8422" max="8422" width="13.42578125" style="18" bestFit="1" customWidth="1"/>
    <col min="8423" max="8423" width="15.42578125" style="18" bestFit="1" customWidth="1"/>
    <col min="8424" max="8424" width="13.42578125" style="18" bestFit="1" customWidth="1"/>
    <col min="8425" max="8425" width="14.7109375" style="18" customWidth="1"/>
    <col min="8426" max="8435" width="16" style="18" customWidth="1"/>
    <col min="8436" max="8436" width="13.85546875" style="18" customWidth="1"/>
    <col min="8437" max="8437" width="13.42578125" style="18" customWidth="1"/>
    <col min="8438" max="8438" width="12.7109375" style="18" customWidth="1"/>
    <col min="8439" max="8439" width="15.7109375" style="18" bestFit="1" customWidth="1"/>
    <col min="8440" max="8440" width="14.140625" style="18" customWidth="1"/>
    <col min="8441" max="8441" width="15.85546875" style="18" bestFit="1" customWidth="1"/>
    <col min="8442" max="8442" width="13.85546875" style="18" bestFit="1" customWidth="1"/>
    <col min="8443" max="8443" width="12.85546875" style="18" customWidth="1"/>
    <col min="8444" max="8444" width="16" style="18" customWidth="1"/>
    <col min="8445" max="8445" width="11.42578125" style="18" bestFit="1" customWidth="1"/>
    <col min="8446" max="8446" width="14.85546875" style="18" bestFit="1" customWidth="1"/>
    <col min="8447" max="8447" width="13.85546875" style="18" bestFit="1" customWidth="1"/>
    <col min="8448" max="8448" width="13.85546875" style="18" customWidth="1"/>
    <col min="8449" max="8449" width="13.85546875" style="18" bestFit="1" customWidth="1"/>
    <col min="8450" max="8450" width="16" style="18" customWidth="1"/>
    <col min="8451" max="8451" width="13" style="18" customWidth="1"/>
    <col min="8452" max="8452" width="13.42578125" style="18" bestFit="1" customWidth="1"/>
    <col min="8453" max="8453" width="10.7109375" style="18" bestFit="1" customWidth="1"/>
    <col min="8454" max="8454" width="12" style="18" bestFit="1" customWidth="1"/>
    <col min="8455" max="8455" width="14.7109375" style="18" bestFit="1" customWidth="1"/>
    <col min="8456" max="8456" width="15.28515625" style="18" customWidth="1"/>
    <col min="8457" max="8457" width="12.28515625" style="18" customWidth="1"/>
    <col min="8458" max="8458" width="8" style="18" bestFit="1" customWidth="1"/>
    <col min="8459" max="8460" width="13" style="18" bestFit="1" customWidth="1"/>
    <col min="8461" max="8461" width="8.85546875" style="18" bestFit="1" customWidth="1"/>
    <col min="8462" max="8462" width="16" style="18" customWidth="1"/>
    <col min="8463" max="8463" width="11.28515625" style="18" customWidth="1"/>
    <col min="8464" max="8464" width="13" style="18" bestFit="1" customWidth="1"/>
    <col min="8465" max="8465" width="14.42578125" style="18" customWidth="1"/>
    <col min="8466" max="8466" width="13" style="18" bestFit="1" customWidth="1"/>
    <col min="8467" max="8467" width="16" style="18" customWidth="1"/>
    <col min="8468" max="8468" width="11" style="18" bestFit="1" customWidth="1"/>
    <col min="8469" max="8469" width="12.140625" style="18" bestFit="1" customWidth="1"/>
    <col min="8470" max="8470" width="13.7109375" style="18" bestFit="1" customWidth="1"/>
    <col min="8471" max="8660" width="10.7109375" style="18"/>
    <col min="8661" max="8661" width="3.140625" style="18" bestFit="1" customWidth="1"/>
    <col min="8662" max="8662" width="17" style="18" bestFit="1" customWidth="1"/>
    <col min="8663" max="8663" width="17.7109375" style="18" customWidth="1"/>
    <col min="8664" max="8664" width="9.85546875" style="18" customWidth="1"/>
    <col min="8665" max="8665" width="10.85546875" style="18" customWidth="1"/>
    <col min="8666" max="8666" width="32.42578125" style="18" bestFit="1" customWidth="1"/>
    <col min="8667" max="8676" width="16" style="18" customWidth="1"/>
    <col min="8677" max="8677" width="14.140625" style="18" bestFit="1" customWidth="1"/>
    <col min="8678" max="8678" width="13.42578125" style="18" bestFit="1" customWidth="1"/>
    <col min="8679" max="8679" width="15.42578125" style="18" bestFit="1" customWidth="1"/>
    <col min="8680" max="8680" width="13.42578125" style="18" bestFit="1" customWidth="1"/>
    <col min="8681" max="8681" width="14.7109375" style="18" customWidth="1"/>
    <col min="8682" max="8691" width="16" style="18" customWidth="1"/>
    <col min="8692" max="8692" width="13.85546875" style="18" customWidth="1"/>
    <col min="8693" max="8693" width="13.42578125" style="18" customWidth="1"/>
    <col min="8694" max="8694" width="12.7109375" style="18" customWidth="1"/>
    <col min="8695" max="8695" width="15.7109375" style="18" bestFit="1" customWidth="1"/>
    <col min="8696" max="8696" width="14.140625" style="18" customWidth="1"/>
    <col min="8697" max="8697" width="15.85546875" style="18" bestFit="1" customWidth="1"/>
    <col min="8698" max="8698" width="13.85546875" style="18" bestFit="1" customWidth="1"/>
    <col min="8699" max="8699" width="12.85546875" style="18" customWidth="1"/>
    <col min="8700" max="8700" width="16" style="18" customWidth="1"/>
    <col min="8701" max="8701" width="11.42578125" style="18" bestFit="1" customWidth="1"/>
    <col min="8702" max="8702" width="14.85546875" style="18" bestFit="1" customWidth="1"/>
    <col min="8703" max="8703" width="13.85546875" style="18" bestFit="1" customWidth="1"/>
    <col min="8704" max="8704" width="13.85546875" style="18" customWidth="1"/>
    <col min="8705" max="8705" width="13.85546875" style="18" bestFit="1" customWidth="1"/>
    <col min="8706" max="8706" width="16" style="18" customWidth="1"/>
    <col min="8707" max="8707" width="13" style="18" customWidth="1"/>
    <col min="8708" max="8708" width="13.42578125" style="18" bestFit="1" customWidth="1"/>
    <col min="8709" max="8709" width="10.7109375" style="18" bestFit="1" customWidth="1"/>
    <col min="8710" max="8710" width="12" style="18" bestFit="1" customWidth="1"/>
    <col min="8711" max="8711" width="14.7109375" style="18" bestFit="1" customWidth="1"/>
    <col min="8712" max="8712" width="15.28515625" style="18" customWidth="1"/>
    <col min="8713" max="8713" width="12.28515625" style="18" customWidth="1"/>
    <col min="8714" max="8714" width="8" style="18" bestFit="1" customWidth="1"/>
    <col min="8715" max="8716" width="13" style="18" bestFit="1" customWidth="1"/>
    <col min="8717" max="8717" width="8.85546875" style="18" bestFit="1" customWidth="1"/>
    <col min="8718" max="8718" width="16" style="18" customWidth="1"/>
    <col min="8719" max="8719" width="11.28515625" style="18" customWidth="1"/>
    <col min="8720" max="8720" width="13" style="18" bestFit="1" customWidth="1"/>
    <col min="8721" max="8721" width="14.42578125" style="18" customWidth="1"/>
    <col min="8722" max="8722" width="13" style="18" bestFit="1" customWidth="1"/>
    <col min="8723" max="8723" width="16" style="18" customWidth="1"/>
    <col min="8724" max="8724" width="11" style="18" bestFit="1" customWidth="1"/>
    <col min="8725" max="8725" width="12.140625" style="18" bestFit="1" customWidth="1"/>
    <col min="8726" max="8726" width="13.7109375" style="18" bestFit="1" customWidth="1"/>
    <col min="8727" max="8916" width="10.7109375" style="18"/>
    <col min="8917" max="8917" width="3.140625" style="18" bestFit="1" customWidth="1"/>
    <col min="8918" max="8918" width="17" style="18" bestFit="1" customWidth="1"/>
    <col min="8919" max="8919" width="17.7109375" style="18" customWidth="1"/>
    <col min="8920" max="8920" width="9.85546875" style="18" customWidth="1"/>
    <col min="8921" max="8921" width="10.85546875" style="18" customWidth="1"/>
    <col min="8922" max="8922" width="32.42578125" style="18" bestFit="1" customWidth="1"/>
    <col min="8923" max="8932" width="16" style="18" customWidth="1"/>
    <col min="8933" max="8933" width="14.140625" style="18" bestFit="1" customWidth="1"/>
    <col min="8934" max="8934" width="13.42578125" style="18" bestFit="1" customWidth="1"/>
    <col min="8935" max="8935" width="15.42578125" style="18" bestFit="1" customWidth="1"/>
    <col min="8936" max="8936" width="13.42578125" style="18" bestFit="1" customWidth="1"/>
    <col min="8937" max="8937" width="14.7109375" style="18" customWidth="1"/>
    <col min="8938" max="8947" width="16" style="18" customWidth="1"/>
    <col min="8948" max="8948" width="13.85546875" style="18" customWidth="1"/>
    <col min="8949" max="8949" width="13.42578125" style="18" customWidth="1"/>
    <col min="8950" max="8950" width="12.7109375" style="18" customWidth="1"/>
    <col min="8951" max="8951" width="15.7109375" style="18" bestFit="1" customWidth="1"/>
    <col min="8952" max="8952" width="14.140625" style="18" customWidth="1"/>
    <col min="8953" max="8953" width="15.85546875" style="18" bestFit="1" customWidth="1"/>
    <col min="8954" max="8954" width="13.85546875" style="18" bestFit="1" customWidth="1"/>
    <col min="8955" max="8955" width="12.85546875" style="18" customWidth="1"/>
    <col min="8956" max="8956" width="16" style="18" customWidth="1"/>
    <col min="8957" max="8957" width="11.42578125" style="18" bestFit="1" customWidth="1"/>
    <col min="8958" max="8958" width="14.85546875" style="18" bestFit="1" customWidth="1"/>
    <col min="8959" max="8959" width="13.85546875" style="18" bestFit="1" customWidth="1"/>
    <col min="8960" max="8960" width="13.85546875" style="18" customWidth="1"/>
    <col min="8961" max="8961" width="13.85546875" style="18" bestFit="1" customWidth="1"/>
    <col min="8962" max="8962" width="16" style="18" customWidth="1"/>
    <col min="8963" max="8963" width="13" style="18" customWidth="1"/>
    <col min="8964" max="8964" width="13.42578125" style="18" bestFit="1" customWidth="1"/>
    <col min="8965" max="8965" width="10.7109375" style="18" bestFit="1" customWidth="1"/>
    <col min="8966" max="8966" width="12" style="18" bestFit="1" customWidth="1"/>
    <col min="8967" max="8967" width="14.7109375" style="18" bestFit="1" customWidth="1"/>
    <col min="8968" max="8968" width="15.28515625" style="18" customWidth="1"/>
    <col min="8969" max="8969" width="12.28515625" style="18" customWidth="1"/>
    <col min="8970" max="8970" width="8" style="18" bestFit="1" customWidth="1"/>
    <col min="8971" max="8972" width="13" style="18" bestFit="1" customWidth="1"/>
    <col min="8973" max="8973" width="8.85546875" style="18" bestFit="1" customWidth="1"/>
    <col min="8974" max="8974" width="16" style="18" customWidth="1"/>
    <col min="8975" max="8975" width="11.28515625" style="18" customWidth="1"/>
    <col min="8976" max="8976" width="13" style="18" bestFit="1" customWidth="1"/>
    <col min="8977" max="8977" width="14.42578125" style="18" customWidth="1"/>
    <col min="8978" max="8978" width="13" style="18" bestFit="1" customWidth="1"/>
    <col min="8979" max="8979" width="16" style="18" customWidth="1"/>
    <col min="8980" max="8980" width="11" style="18" bestFit="1" customWidth="1"/>
    <col min="8981" max="8981" width="12.140625" style="18" bestFit="1" customWidth="1"/>
    <col min="8982" max="8982" width="13.7109375" style="18" bestFit="1" customWidth="1"/>
    <col min="8983" max="9172" width="10.7109375" style="18"/>
    <col min="9173" max="9173" width="3.140625" style="18" bestFit="1" customWidth="1"/>
    <col min="9174" max="9174" width="17" style="18" bestFit="1" customWidth="1"/>
    <col min="9175" max="9175" width="17.7109375" style="18" customWidth="1"/>
    <col min="9176" max="9176" width="9.85546875" style="18" customWidth="1"/>
    <col min="9177" max="9177" width="10.85546875" style="18" customWidth="1"/>
    <col min="9178" max="9178" width="32.42578125" style="18" bestFit="1" customWidth="1"/>
    <col min="9179" max="9188" width="16" style="18" customWidth="1"/>
    <col min="9189" max="9189" width="14.140625" style="18" bestFit="1" customWidth="1"/>
    <col min="9190" max="9190" width="13.42578125" style="18" bestFit="1" customWidth="1"/>
    <col min="9191" max="9191" width="15.42578125" style="18" bestFit="1" customWidth="1"/>
    <col min="9192" max="9192" width="13.42578125" style="18" bestFit="1" customWidth="1"/>
    <col min="9193" max="9193" width="14.7109375" style="18" customWidth="1"/>
    <col min="9194" max="9203" width="16" style="18" customWidth="1"/>
    <col min="9204" max="9204" width="13.85546875" style="18" customWidth="1"/>
    <col min="9205" max="9205" width="13.42578125" style="18" customWidth="1"/>
    <col min="9206" max="9206" width="12.7109375" style="18" customWidth="1"/>
    <col min="9207" max="9207" width="15.7109375" style="18" bestFit="1" customWidth="1"/>
    <col min="9208" max="9208" width="14.140625" style="18" customWidth="1"/>
    <col min="9209" max="9209" width="15.85546875" style="18" bestFit="1" customWidth="1"/>
    <col min="9210" max="9210" width="13.85546875" style="18" bestFit="1" customWidth="1"/>
    <col min="9211" max="9211" width="12.85546875" style="18" customWidth="1"/>
    <col min="9212" max="9212" width="16" style="18" customWidth="1"/>
    <col min="9213" max="9213" width="11.42578125" style="18" bestFit="1" customWidth="1"/>
    <col min="9214" max="9214" width="14.85546875" style="18" bestFit="1" customWidth="1"/>
    <col min="9215" max="9215" width="13.85546875" style="18" bestFit="1" customWidth="1"/>
    <col min="9216" max="9216" width="13.85546875" style="18" customWidth="1"/>
    <col min="9217" max="9217" width="13.85546875" style="18" bestFit="1" customWidth="1"/>
    <col min="9218" max="9218" width="16" style="18" customWidth="1"/>
    <col min="9219" max="9219" width="13" style="18" customWidth="1"/>
    <col min="9220" max="9220" width="13.42578125" style="18" bestFit="1" customWidth="1"/>
    <col min="9221" max="9221" width="10.7109375" style="18" bestFit="1" customWidth="1"/>
    <col min="9222" max="9222" width="12" style="18" bestFit="1" customWidth="1"/>
    <col min="9223" max="9223" width="14.7109375" style="18" bestFit="1" customWidth="1"/>
    <col min="9224" max="9224" width="15.28515625" style="18" customWidth="1"/>
    <col min="9225" max="9225" width="12.28515625" style="18" customWidth="1"/>
    <col min="9226" max="9226" width="8" style="18" bestFit="1" customWidth="1"/>
    <col min="9227" max="9228" width="13" style="18" bestFit="1" customWidth="1"/>
    <col min="9229" max="9229" width="8.85546875" style="18" bestFit="1" customWidth="1"/>
    <col min="9230" max="9230" width="16" style="18" customWidth="1"/>
    <col min="9231" max="9231" width="11.28515625" style="18" customWidth="1"/>
    <col min="9232" max="9232" width="13" style="18" bestFit="1" customWidth="1"/>
    <col min="9233" max="9233" width="14.42578125" style="18" customWidth="1"/>
    <col min="9234" max="9234" width="13" style="18" bestFit="1" customWidth="1"/>
    <col min="9235" max="9235" width="16" style="18" customWidth="1"/>
    <col min="9236" max="9236" width="11" style="18" bestFit="1" customWidth="1"/>
    <col min="9237" max="9237" width="12.140625" style="18" bestFit="1" customWidth="1"/>
    <col min="9238" max="9238" width="13.7109375" style="18" bestFit="1" customWidth="1"/>
    <col min="9239" max="9428" width="10.7109375" style="18"/>
    <col min="9429" max="9429" width="3.140625" style="18" bestFit="1" customWidth="1"/>
    <col min="9430" max="9430" width="17" style="18" bestFit="1" customWidth="1"/>
    <col min="9431" max="9431" width="17.7109375" style="18" customWidth="1"/>
    <col min="9432" max="9432" width="9.85546875" style="18" customWidth="1"/>
    <col min="9433" max="9433" width="10.85546875" style="18" customWidth="1"/>
    <col min="9434" max="9434" width="32.42578125" style="18" bestFit="1" customWidth="1"/>
    <col min="9435" max="9444" width="16" style="18" customWidth="1"/>
    <col min="9445" max="9445" width="14.140625" style="18" bestFit="1" customWidth="1"/>
    <col min="9446" max="9446" width="13.42578125" style="18" bestFit="1" customWidth="1"/>
    <col min="9447" max="9447" width="15.42578125" style="18" bestFit="1" customWidth="1"/>
    <col min="9448" max="9448" width="13.42578125" style="18" bestFit="1" customWidth="1"/>
    <col min="9449" max="9449" width="14.7109375" style="18" customWidth="1"/>
    <col min="9450" max="9459" width="16" style="18" customWidth="1"/>
    <col min="9460" max="9460" width="13.85546875" style="18" customWidth="1"/>
    <col min="9461" max="9461" width="13.42578125" style="18" customWidth="1"/>
    <col min="9462" max="9462" width="12.7109375" style="18" customWidth="1"/>
    <col min="9463" max="9463" width="15.7109375" style="18" bestFit="1" customWidth="1"/>
    <col min="9464" max="9464" width="14.140625" style="18" customWidth="1"/>
    <col min="9465" max="9465" width="15.85546875" style="18" bestFit="1" customWidth="1"/>
    <col min="9466" max="9466" width="13.85546875" style="18" bestFit="1" customWidth="1"/>
    <col min="9467" max="9467" width="12.85546875" style="18" customWidth="1"/>
    <col min="9468" max="9468" width="16" style="18" customWidth="1"/>
    <col min="9469" max="9469" width="11.42578125" style="18" bestFit="1" customWidth="1"/>
    <col min="9470" max="9470" width="14.85546875" style="18" bestFit="1" customWidth="1"/>
    <col min="9471" max="9471" width="13.85546875" style="18" bestFit="1" customWidth="1"/>
    <col min="9472" max="9472" width="13.85546875" style="18" customWidth="1"/>
    <col min="9473" max="9473" width="13.85546875" style="18" bestFit="1" customWidth="1"/>
    <col min="9474" max="9474" width="16" style="18" customWidth="1"/>
    <col min="9475" max="9475" width="13" style="18" customWidth="1"/>
    <col min="9476" max="9476" width="13.42578125" style="18" bestFit="1" customWidth="1"/>
    <col min="9477" max="9477" width="10.7109375" style="18" bestFit="1" customWidth="1"/>
    <col min="9478" max="9478" width="12" style="18" bestFit="1" customWidth="1"/>
    <col min="9479" max="9479" width="14.7109375" style="18" bestFit="1" customWidth="1"/>
    <col min="9480" max="9480" width="15.28515625" style="18" customWidth="1"/>
    <col min="9481" max="9481" width="12.28515625" style="18" customWidth="1"/>
    <col min="9482" max="9482" width="8" style="18" bestFit="1" customWidth="1"/>
    <col min="9483" max="9484" width="13" style="18" bestFit="1" customWidth="1"/>
    <col min="9485" max="9485" width="8.85546875" style="18" bestFit="1" customWidth="1"/>
    <col min="9486" max="9486" width="16" style="18" customWidth="1"/>
    <col min="9487" max="9487" width="11.28515625" style="18" customWidth="1"/>
    <col min="9488" max="9488" width="13" style="18" bestFit="1" customWidth="1"/>
    <col min="9489" max="9489" width="14.42578125" style="18" customWidth="1"/>
    <col min="9490" max="9490" width="13" style="18" bestFit="1" customWidth="1"/>
    <col min="9491" max="9491" width="16" style="18" customWidth="1"/>
    <col min="9492" max="9492" width="11" style="18" bestFit="1" customWidth="1"/>
    <col min="9493" max="9493" width="12.140625" style="18" bestFit="1" customWidth="1"/>
    <col min="9494" max="9494" width="13.7109375" style="18" bestFit="1" customWidth="1"/>
    <col min="9495" max="9684" width="10.7109375" style="18"/>
    <col min="9685" max="9685" width="3.140625" style="18" bestFit="1" customWidth="1"/>
    <col min="9686" max="9686" width="17" style="18" bestFit="1" customWidth="1"/>
    <col min="9687" max="9687" width="17.7109375" style="18" customWidth="1"/>
    <col min="9688" max="9688" width="9.85546875" style="18" customWidth="1"/>
    <col min="9689" max="9689" width="10.85546875" style="18" customWidth="1"/>
    <col min="9690" max="9690" width="32.42578125" style="18" bestFit="1" customWidth="1"/>
    <col min="9691" max="9700" width="16" style="18" customWidth="1"/>
    <col min="9701" max="9701" width="14.140625" style="18" bestFit="1" customWidth="1"/>
    <col min="9702" max="9702" width="13.42578125" style="18" bestFit="1" customWidth="1"/>
    <col min="9703" max="9703" width="15.42578125" style="18" bestFit="1" customWidth="1"/>
    <col min="9704" max="9704" width="13.42578125" style="18" bestFit="1" customWidth="1"/>
    <col min="9705" max="9705" width="14.7109375" style="18" customWidth="1"/>
    <col min="9706" max="9715" width="16" style="18" customWidth="1"/>
    <col min="9716" max="9716" width="13.85546875" style="18" customWidth="1"/>
    <col min="9717" max="9717" width="13.42578125" style="18" customWidth="1"/>
    <col min="9718" max="9718" width="12.7109375" style="18" customWidth="1"/>
    <col min="9719" max="9719" width="15.7109375" style="18" bestFit="1" customWidth="1"/>
    <col min="9720" max="9720" width="14.140625" style="18" customWidth="1"/>
    <col min="9721" max="9721" width="15.85546875" style="18" bestFit="1" customWidth="1"/>
    <col min="9722" max="9722" width="13.85546875" style="18" bestFit="1" customWidth="1"/>
    <col min="9723" max="9723" width="12.85546875" style="18" customWidth="1"/>
    <col min="9724" max="9724" width="16" style="18" customWidth="1"/>
    <col min="9725" max="9725" width="11.42578125" style="18" bestFit="1" customWidth="1"/>
    <col min="9726" max="9726" width="14.85546875" style="18" bestFit="1" customWidth="1"/>
    <col min="9727" max="9727" width="13.85546875" style="18" bestFit="1" customWidth="1"/>
    <col min="9728" max="9728" width="13.85546875" style="18" customWidth="1"/>
    <col min="9729" max="9729" width="13.85546875" style="18" bestFit="1" customWidth="1"/>
    <col min="9730" max="9730" width="16" style="18" customWidth="1"/>
    <col min="9731" max="9731" width="13" style="18" customWidth="1"/>
    <col min="9732" max="9732" width="13.42578125" style="18" bestFit="1" customWidth="1"/>
    <col min="9733" max="9733" width="10.7109375" style="18" bestFit="1" customWidth="1"/>
    <col min="9734" max="9734" width="12" style="18" bestFit="1" customWidth="1"/>
    <col min="9735" max="9735" width="14.7109375" style="18" bestFit="1" customWidth="1"/>
    <col min="9736" max="9736" width="15.28515625" style="18" customWidth="1"/>
    <col min="9737" max="9737" width="12.28515625" style="18" customWidth="1"/>
    <col min="9738" max="9738" width="8" style="18" bestFit="1" customWidth="1"/>
    <col min="9739" max="9740" width="13" style="18" bestFit="1" customWidth="1"/>
    <col min="9741" max="9741" width="8.85546875" style="18" bestFit="1" customWidth="1"/>
    <col min="9742" max="9742" width="16" style="18" customWidth="1"/>
    <col min="9743" max="9743" width="11.28515625" style="18" customWidth="1"/>
    <col min="9744" max="9744" width="13" style="18" bestFit="1" customWidth="1"/>
    <col min="9745" max="9745" width="14.42578125" style="18" customWidth="1"/>
    <col min="9746" max="9746" width="13" style="18" bestFit="1" customWidth="1"/>
    <col min="9747" max="9747" width="16" style="18" customWidth="1"/>
    <col min="9748" max="9748" width="11" style="18" bestFit="1" customWidth="1"/>
    <col min="9749" max="9749" width="12.140625" style="18" bestFit="1" customWidth="1"/>
    <col min="9750" max="9750" width="13.7109375" style="18" bestFit="1" customWidth="1"/>
    <col min="9751" max="9940" width="10.7109375" style="18"/>
    <col min="9941" max="9941" width="3.140625" style="18" bestFit="1" customWidth="1"/>
    <col min="9942" max="9942" width="17" style="18" bestFit="1" customWidth="1"/>
    <col min="9943" max="9943" width="17.7109375" style="18" customWidth="1"/>
    <col min="9944" max="9944" width="9.85546875" style="18" customWidth="1"/>
    <col min="9945" max="9945" width="10.85546875" style="18" customWidth="1"/>
    <col min="9946" max="9946" width="32.42578125" style="18" bestFit="1" customWidth="1"/>
    <col min="9947" max="9956" width="16" style="18" customWidth="1"/>
    <col min="9957" max="9957" width="14.140625" style="18" bestFit="1" customWidth="1"/>
    <col min="9958" max="9958" width="13.42578125" style="18" bestFit="1" customWidth="1"/>
    <col min="9959" max="9959" width="15.42578125" style="18" bestFit="1" customWidth="1"/>
    <col min="9960" max="9960" width="13.42578125" style="18" bestFit="1" customWidth="1"/>
    <col min="9961" max="9961" width="14.7109375" style="18" customWidth="1"/>
    <col min="9962" max="9971" width="16" style="18" customWidth="1"/>
    <col min="9972" max="9972" width="13.85546875" style="18" customWidth="1"/>
    <col min="9973" max="9973" width="13.42578125" style="18" customWidth="1"/>
    <col min="9974" max="9974" width="12.7109375" style="18" customWidth="1"/>
    <col min="9975" max="9975" width="15.7109375" style="18" bestFit="1" customWidth="1"/>
    <col min="9976" max="9976" width="14.140625" style="18" customWidth="1"/>
    <col min="9977" max="9977" width="15.85546875" style="18" bestFit="1" customWidth="1"/>
    <col min="9978" max="9978" width="13.85546875" style="18" bestFit="1" customWidth="1"/>
    <col min="9979" max="9979" width="12.85546875" style="18" customWidth="1"/>
    <col min="9980" max="9980" width="16" style="18" customWidth="1"/>
    <col min="9981" max="9981" width="11.42578125" style="18" bestFit="1" customWidth="1"/>
    <col min="9982" max="9982" width="14.85546875" style="18" bestFit="1" customWidth="1"/>
    <col min="9983" max="9983" width="13.85546875" style="18" bestFit="1" customWidth="1"/>
    <col min="9984" max="9984" width="13.85546875" style="18" customWidth="1"/>
    <col min="9985" max="9985" width="13.85546875" style="18" bestFit="1" customWidth="1"/>
    <col min="9986" max="9986" width="16" style="18" customWidth="1"/>
    <col min="9987" max="9987" width="13" style="18" customWidth="1"/>
    <col min="9988" max="9988" width="13.42578125" style="18" bestFit="1" customWidth="1"/>
    <col min="9989" max="9989" width="10.7109375" style="18" bestFit="1" customWidth="1"/>
    <col min="9990" max="9990" width="12" style="18" bestFit="1" customWidth="1"/>
    <col min="9991" max="9991" width="14.7109375" style="18" bestFit="1" customWidth="1"/>
    <col min="9992" max="9992" width="15.28515625" style="18" customWidth="1"/>
    <col min="9993" max="9993" width="12.28515625" style="18" customWidth="1"/>
    <col min="9994" max="9994" width="8" style="18" bestFit="1" customWidth="1"/>
    <col min="9995" max="9996" width="13" style="18" bestFit="1" customWidth="1"/>
    <col min="9997" max="9997" width="8.85546875" style="18" bestFit="1" customWidth="1"/>
    <col min="9998" max="9998" width="16" style="18" customWidth="1"/>
    <col min="9999" max="9999" width="11.28515625" style="18" customWidth="1"/>
    <col min="10000" max="10000" width="13" style="18" bestFit="1" customWidth="1"/>
    <col min="10001" max="10001" width="14.42578125" style="18" customWidth="1"/>
    <col min="10002" max="10002" width="13" style="18" bestFit="1" customWidth="1"/>
    <col min="10003" max="10003" width="16" style="18" customWidth="1"/>
    <col min="10004" max="10004" width="11" style="18" bestFit="1" customWidth="1"/>
    <col min="10005" max="10005" width="12.140625" style="18" bestFit="1" customWidth="1"/>
    <col min="10006" max="10006" width="13.7109375" style="18" bestFit="1" customWidth="1"/>
    <col min="10007" max="10196" width="10.7109375" style="18"/>
    <col min="10197" max="10197" width="3.140625" style="18" bestFit="1" customWidth="1"/>
    <col min="10198" max="10198" width="17" style="18" bestFit="1" customWidth="1"/>
    <col min="10199" max="10199" width="17.7109375" style="18" customWidth="1"/>
    <col min="10200" max="10200" width="9.85546875" style="18" customWidth="1"/>
    <col min="10201" max="10201" width="10.85546875" style="18" customWidth="1"/>
    <col min="10202" max="10202" width="32.42578125" style="18" bestFit="1" customWidth="1"/>
    <col min="10203" max="10212" width="16" style="18" customWidth="1"/>
    <col min="10213" max="10213" width="14.140625" style="18" bestFit="1" customWidth="1"/>
    <col min="10214" max="10214" width="13.42578125" style="18" bestFit="1" customWidth="1"/>
    <col min="10215" max="10215" width="15.42578125" style="18" bestFit="1" customWidth="1"/>
    <col min="10216" max="10216" width="13.42578125" style="18" bestFit="1" customWidth="1"/>
    <col min="10217" max="10217" width="14.7109375" style="18" customWidth="1"/>
    <col min="10218" max="10227" width="16" style="18" customWidth="1"/>
    <col min="10228" max="10228" width="13.85546875" style="18" customWidth="1"/>
    <col min="10229" max="10229" width="13.42578125" style="18" customWidth="1"/>
    <col min="10230" max="10230" width="12.7109375" style="18" customWidth="1"/>
    <col min="10231" max="10231" width="15.7109375" style="18" bestFit="1" customWidth="1"/>
    <col min="10232" max="10232" width="14.140625" style="18" customWidth="1"/>
    <col min="10233" max="10233" width="15.85546875" style="18" bestFit="1" customWidth="1"/>
    <col min="10234" max="10234" width="13.85546875" style="18" bestFit="1" customWidth="1"/>
    <col min="10235" max="10235" width="12.85546875" style="18" customWidth="1"/>
    <col min="10236" max="10236" width="16" style="18" customWidth="1"/>
    <col min="10237" max="10237" width="11.42578125" style="18" bestFit="1" customWidth="1"/>
    <col min="10238" max="10238" width="14.85546875" style="18" bestFit="1" customWidth="1"/>
    <col min="10239" max="10239" width="13.85546875" style="18" bestFit="1" customWidth="1"/>
    <col min="10240" max="10240" width="13.85546875" style="18" customWidth="1"/>
    <col min="10241" max="10241" width="13.85546875" style="18" bestFit="1" customWidth="1"/>
    <col min="10242" max="10242" width="16" style="18" customWidth="1"/>
    <col min="10243" max="10243" width="13" style="18" customWidth="1"/>
    <col min="10244" max="10244" width="13.42578125" style="18" bestFit="1" customWidth="1"/>
    <col min="10245" max="10245" width="10.7109375" style="18" bestFit="1" customWidth="1"/>
    <col min="10246" max="10246" width="12" style="18" bestFit="1" customWidth="1"/>
    <col min="10247" max="10247" width="14.7109375" style="18" bestFit="1" customWidth="1"/>
    <col min="10248" max="10248" width="15.28515625" style="18" customWidth="1"/>
    <col min="10249" max="10249" width="12.28515625" style="18" customWidth="1"/>
    <col min="10250" max="10250" width="8" style="18" bestFit="1" customWidth="1"/>
    <col min="10251" max="10252" width="13" style="18" bestFit="1" customWidth="1"/>
    <col min="10253" max="10253" width="8.85546875" style="18" bestFit="1" customWidth="1"/>
    <col min="10254" max="10254" width="16" style="18" customWidth="1"/>
    <col min="10255" max="10255" width="11.28515625" style="18" customWidth="1"/>
    <col min="10256" max="10256" width="13" style="18" bestFit="1" customWidth="1"/>
    <col min="10257" max="10257" width="14.42578125" style="18" customWidth="1"/>
    <col min="10258" max="10258" width="13" style="18" bestFit="1" customWidth="1"/>
    <col min="10259" max="10259" width="16" style="18" customWidth="1"/>
    <col min="10260" max="10260" width="11" style="18" bestFit="1" customWidth="1"/>
    <col min="10261" max="10261" width="12.140625" style="18" bestFit="1" customWidth="1"/>
    <col min="10262" max="10262" width="13.7109375" style="18" bestFit="1" customWidth="1"/>
    <col min="10263" max="10452" width="10.7109375" style="18"/>
    <col min="10453" max="10453" width="3.140625" style="18" bestFit="1" customWidth="1"/>
    <col min="10454" max="10454" width="17" style="18" bestFit="1" customWidth="1"/>
    <col min="10455" max="10455" width="17.7109375" style="18" customWidth="1"/>
    <col min="10456" max="10456" width="9.85546875" style="18" customWidth="1"/>
    <col min="10457" max="10457" width="10.85546875" style="18" customWidth="1"/>
    <col min="10458" max="10458" width="32.42578125" style="18" bestFit="1" customWidth="1"/>
    <col min="10459" max="10468" width="16" style="18" customWidth="1"/>
    <col min="10469" max="10469" width="14.140625" style="18" bestFit="1" customWidth="1"/>
    <col min="10470" max="10470" width="13.42578125" style="18" bestFit="1" customWidth="1"/>
    <col min="10471" max="10471" width="15.42578125" style="18" bestFit="1" customWidth="1"/>
    <col min="10472" max="10472" width="13.42578125" style="18" bestFit="1" customWidth="1"/>
    <col min="10473" max="10473" width="14.7109375" style="18" customWidth="1"/>
    <col min="10474" max="10483" width="16" style="18" customWidth="1"/>
    <col min="10484" max="10484" width="13.85546875" style="18" customWidth="1"/>
    <col min="10485" max="10485" width="13.42578125" style="18" customWidth="1"/>
    <col min="10486" max="10486" width="12.7109375" style="18" customWidth="1"/>
    <col min="10487" max="10487" width="15.7109375" style="18" bestFit="1" customWidth="1"/>
    <col min="10488" max="10488" width="14.140625" style="18" customWidth="1"/>
    <col min="10489" max="10489" width="15.85546875" style="18" bestFit="1" customWidth="1"/>
    <col min="10490" max="10490" width="13.85546875" style="18" bestFit="1" customWidth="1"/>
    <col min="10491" max="10491" width="12.85546875" style="18" customWidth="1"/>
    <col min="10492" max="10492" width="16" style="18" customWidth="1"/>
    <col min="10493" max="10493" width="11.42578125" style="18" bestFit="1" customWidth="1"/>
    <col min="10494" max="10494" width="14.85546875" style="18" bestFit="1" customWidth="1"/>
    <col min="10495" max="10495" width="13.85546875" style="18" bestFit="1" customWidth="1"/>
    <col min="10496" max="10496" width="13.85546875" style="18" customWidth="1"/>
    <col min="10497" max="10497" width="13.85546875" style="18" bestFit="1" customWidth="1"/>
    <col min="10498" max="10498" width="16" style="18" customWidth="1"/>
    <col min="10499" max="10499" width="13" style="18" customWidth="1"/>
    <col min="10500" max="10500" width="13.42578125" style="18" bestFit="1" customWidth="1"/>
    <col min="10501" max="10501" width="10.7109375" style="18" bestFit="1" customWidth="1"/>
    <col min="10502" max="10502" width="12" style="18" bestFit="1" customWidth="1"/>
    <col min="10503" max="10503" width="14.7109375" style="18" bestFit="1" customWidth="1"/>
    <col min="10504" max="10504" width="15.28515625" style="18" customWidth="1"/>
    <col min="10505" max="10505" width="12.28515625" style="18" customWidth="1"/>
    <col min="10506" max="10506" width="8" style="18" bestFit="1" customWidth="1"/>
    <col min="10507" max="10508" width="13" style="18" bestFit="1" customWidth="1"/>
    <col min="10509" max="10509" width="8.85546875" style="18" bestFit="1" customWidth="1"/>
    <col min="10510" max="10510" width="16" style="18" customWidth="1"/>
    <col min="10511" max="10511" width="11.28515625" style="18" customWidth="1"/>
    <col min="10512" max="10512" width="13" style="18" bestFit="1" customWidth="1"/>
    <col min="10513" max="10513" width="14.42578125" style="18" customWidth="1"/>
    <col min="10514" max="10514" width="13" style="18" bestFit="1" customWidth="1"/>
    <col min="10515" max="10515" width="16" style="18" customWidth="1"/>
    <col min="10516" max="10516" width="11" style="18" bestFit="1" customWidth="1"/>
    <col min="10517" max="10517" width="12.140625" style="18" bestFit="1" customWidth="1"/>
    <col min="10518" max="10518" width="13.7109375" style="18" bestFit="1" customWidth="1"/>
    <col min="10519" max="10708" width="10.7109375" style="18"/>
    <col min="10709" max="10709" width="3.140625" style="18" bestFit="1" customWidth="1"/>
    <col min="10710" max="10710" width="17" style="18" bestFit="1" customWidth="1"/>
    <col min="10711" max="10711" width="17.7109375" style="18" customWidth="1"/>
    <col min="10712" max="10712" width="9.85546875" style="18" customWidth="1"/>
    <col min="10713" max="10713" width="10.85546875" style="18" customWidth="1"/>
    <col min="10714" max="10714" width="32.42578125" style="18" bestFit="1" customWidth="1"/>
    <col min="10715" max="10724" width="16" style="18" customWidth="1"/>
    <col min="10725" max="10725" width="14.140625" style="18" bestFit="1" customWidth="1"/>
    <col min="10726" max="10726" width="13.42578125" style="18" bestFit="1" customWidth="1"/>
    <col min="10727" max="10727" width="15.42578125" style="18" bestFit="1" customWidth="1"/>
    <col min="10728" max="10728" width="13.42578125" style="18" bestFit="1" customWidth="1"/>
    <col min="10729" max="10729" width="14.7109375" style="18" customWidth="1"/>
    <col min="10730" max="10739" width="16" style="18" customWidth="1"/>
    <col min="10740" max="10740" width="13.85546875" style="18" customWidth="1"/>
    <col min="10741" max="10741" width="13.42578125" style="18" customWidth="1"/>
    <col min="10742" max="10742" width="12.7109375" style="18" customWidth="1"/>
    <col min="10743" max="10743" width="15.7109375" style="18" bestFit="1" customWidth="1"/>
    <col min="10744" max="10744" width="14.140625" style="18" customWidth="1"/>
    <col min="10745" max="10745" width="15.85546875" style="18" bestFit="1" customWidth="1"/>
    <col min="10746" max="10746" width="13.85546875" style="18" bestFit="1" customWidth="1"/>
    <col min="10747" max="10747" width="12.85546875" style="18" customWidth="1"/>
    <col min="10748" max="10748" width="16" style="18" customWidth="1"/>
    <col min="10749" max="10749" width="11.42578125" style="18" bestFit="1" customWidth="1"/>
    <col min="10750" max="10750" width="14.85546875" style="18" bestFit="1" customWidth="1"/>
    <col min="10751" max="10751" width="13.85546875" style="18" bestFit="1" customWidth="1"/>
    <col min="10752" max="10752" width="13.85546875" style="18" customWidth="1"/>
    <col min="10753" max="10753" width="13.85546875" style="18" bestFit="1" customWidth="1"/>
    <col min="10754" max="10754" width="16" style="18" customWidth="1"/>
    <col min="10755" max="10755" width="13" style="18" customWidth="1"/>
    <col min="10756" max="10756" width="13.42578125" style="18" bestFit="1" customWidth="1"/>
    <col min="10757" max="10757" width="10.7109375" style="18" bestFit="1" customWidth="1"/>
    <col min="10758" max="10758" width="12" style="18" bestFit="1" customWidth="1"/>
    <col min="10759" max="10759" width="14.7109375" style="18" bestFit="1" customWidth="1"/>
    <col min="10760" max="10760" width="15.28515625" style="18" customWidth="1"/>
    <col min="10761" max="10761" width="12.28515625" style="18" customWidth="1"/>
    <col min="10762" max="10762" width="8" style="18" bestFit="1" customWidth="1"/>
    <col min="10763" max="10764" width="13" style="18" bestFit="1" customWidth="1"/>
    <col min="10765" max="10765" width="8.85546875" style="18" bestFit="1" customWidth="1"/>
    <col min="10766" max="10766" width="16" style="18" customWidth="1"/>
    <col min="10767" max="10767" width="11.28515625" style="18" customWidth="1"/>
    <col min="10768" max="10768" width="13" style="18" bestFit="1" customWidth="1"/>
    <col min="10769" max="10769" width="14.42578125" style="18" customWidth="1"/>
    <col min="10770" max="10770" width="13" style="18" bestFit="1" customWidth="1"/>
    <col min="10771" max="10771" width="16" style="18" customWidth="1"/>
    <col min="10772" max="10772" width="11" style="18" bestFit="1" customWidth="1"/>
    <col min="10773" max="10773" width="12.140625" style="18" bestFit="1" customWidth="1"/>
    <col min="10774" max="10774" width="13.7109375" style="18" bestFit="1" customWidth="1"/>
    <col min="10775" max="10964" width="10.7109375" style="18"/>
    <col min="10965" max="10965" width="3.140625" style="18" bestFit="1" customWidth="1"/>
    <col min="10966" max="10966" width="17" style="18" bestFit="1" customWidth="1"/>
    <col min="10967" max="10967" width="17.7109375" style="18" customWidth="1"/>
    <col min="10968" max="10968" width="9.85546875" style="18" customWidth="1"/>
    <col min="10969" max="10969" width="10.85546875" style="18" customWidth="1"/>
    <col min="10970" max="10970" width="32.42578125" style="18" bestFit="1" customWidth="1"/>
    <col min="10971" max="10980" width="16" style="18" customWidth="1"/>
    <col min="10981" max="10981" width="14.140625" style="18" bestFit="1" customWidth="1"/>
    <col min="10982" max="10982" width="13.42578125" style="18" bestFit="1" customWidth="1"/>
    <col min="10983" max="10983" width="15.42578125" style="18" bestFit="1" customWidth="1"/>
    <col min="10984" max="10984" width="13.42578125" style="18" bestFit="1" customWidth="1"/>
    <col min="10985" max="10985" width="14.7109375" style="18" customWidth="1"/>
    <col min="10986" max="10995" width="16" style="18" customWidth="1"/>
    <col min="10996" max="10996" width="13.85546875" style="18" customWidth="1"/>
    <col min="10997" max="10997" width="13.42578125" style="18" customWidth="1"/>
    <col min="10998" max="10998" width="12.7109375" style="18" customWidth="1"/>
    <col min="10999" max="10999" width="15.7109375" style="18" bestFit="1" customWidth="1"/>
    <col min="11000" max="11000" width="14.140625" style="18" customWidth="1"/>
    <col min="11001" max="11001" width="15.85546875" style="18" bestFit="1" customWidth="1"/>
    <col min="11002" max="11002" width="13.85546875" style="18" bestFit="1" customWidth="1"/>
    <col min="11003" max="11003" width="12.85546875" style="18" customWidth="1"/>
    <col min="11004" max="11004" width="16" style="18" customWidth="1"/>
    <col min="11005" max="11005" width="11.42578125" style="18" bestFit="1" customWidth="1"/>
    <col min="11006" max="11006" width="14.85546875" style="18" bestFit="1" customWidth="1"/>
    <col min="11007" max="11007" width="13.85546875" style="18" bestFit="1" customWidth="1"/>
    <col min="11008" max="11008" width="13.85546875" style="18" customWidth="1"/>
    <col min="11009" max="11009" width="13.85546875" style="18" bestFit="1" customWidth="1"/>
    <col min="11010" max="11010" width="16" style="18" customWidth="1"/>
    <col min="11011" max="11011" width="13" style="18" customWidth="1"/>
    <col min="11012" max="11012" width="13.42578125" style="18" bestFit="1" customWidth="1"/>
    <col min="11013" max="11013" width="10.7109375" style="18" bestFit="1" customWidth="1"/>
    <col min="11014" max="11014" width="12" style="18" bestFit="1" customWidth="1"/>
    <col min="11015" max="11015" width="14.7109375" style="18" bestFit="1" customWidth="1"/>
    <col min="11016" max="11016" width="15.28515625" style="18" customWidth="1"/>
    <col min="11017" max="11017" width="12.28515625" style="18" customWidth="1"/>
    <col min="11018" max="11018" width="8" style="18" bestFit="1" customWidth="1"/>
    <col min="11019" max="11020" width="13" style="18" bestFit="1" customWidth="1"/>
    <col min="11021" max="11021" width="8.85546875" style="18" bestFit="1" customWidth="1"/>
    <col min="11022" max="11022" width="16" style="18" customWidth="1"/>
    <col min="11023" max="11023" width="11.28515625" style="18" customWidth="1"/>
    <col min="11024" max="11024" width="13" style="18" bestFit="1" customWidth="1"/>
    <col min="11025" max="11025" width="14.42578125" style="18" customWidth="1"/>
    <col min="11026" max="11026" width="13" style="18" bestFit="1" customWidth="1"/>
    <col min="11027" max="11027" width="16" style="18" customWidth="1"/>
    <col min="11028" max="11028" width="11" style="18" bestFit="1" customWidth="1"/>
    <col min="11029" max="11029" width="12.140625" style="18" bestFit="1" customWidth="1"/>
    <col min="11030" max="11030" width="13.7109375" style="18" bestFit="1" customWidth="1"/>
    <col min="11031" max="11220" width="10.7109375" style="18"/>
    <col min="11221" max="11221" width="3.140625" style="18" bestFit="1" customWidth="1"/>
    <col min="11222" max="11222" width="17" style="18" bestFit="1" customWidth="1"/>
    <col min="11223" max="11223" width="17.7109375" style="18" customWidth="1"/>
    <col min="11224" max="11224" width="9.85546875" style="18" customWidth="1"/>
    <col min="11225" max="11225" width="10.85546875" style="18" customWidth="1"/>
    <col min="11226" max="11226" width="32.42578125" style="18" bestFit="1" customWidth="1"/>
    <col min="11227" max="11236" width="16" style="18" customWidth="1"/>
    <col min="11237" max="11237" width="14.140625" style="18" bestFit="1" customWidth="1"/>
    <col min="11238" max="11238" width="13.42578125" style="18" bestFit="1" customWidth="1"/>
    <col min="11239" max="11239" width="15.42578125" style="18" bestFit="1" customWidth="1"/>
    <col min="11240" max="11240" width="13.42578125" style="18" bestFit="1" customWidth="1"/>
    <col min="11241" max="11241" width="14.7109375" style="18" customWidth="1"/>
    <col min="11242" max="11251" width="16" style="18" customWidth="1"/>
    <col min="11252" max="11252" width="13.85546875" style="18" customWidth="1"/>
    <col min="11253" max="11253" width="13.42578125" style="18" customWidth="1"/>
    <col min="11254" max="11254" width="12.7109375" style="18" customWidth="1"/>
    <col min="11255" max="11255" width="15.7109375" style="18" bestFit="1" customWidth="1"/>
    <col min="11256" max="11256" width="14.140625" style="18" customWidth="1"/>
    <col min="11257" max="11257" width="15.85546875" style="18" bestFit="1" customWidth="1"/>
    <col min="11258" max="11258" width="13.85546875" style="18" bestFit="1" customWidth="1"/>
    <col min="11259" max="11259" width="12.85546875" style="18" customWidth="1"/>
    <col min="11260" max="11260" width="16" style="18" customWidth="1"/>
    <col min="11261" max="11261" width="11.42578125" style="18" bestFit="1" customWidth="1"/>
    <col min="11262" max="11262" width="14.85546875" style="18" bestFit="1" customWidth="1"/>
    <col min="11263" max="11263" width="13.85546875" style="18" bestFit="1" customWidth="1"/>
    <col min="11264" max="11264" width="13.85546875" style="18" customWidth="1"/>
    <col min="11265" max="11265" width="13.85546875" style="18" bestFit="1" customWidth="1"/>
    <col min="11266" max="11266" width="16" style="18" customWidth="1"/>
    <col min="11267" max="11267" width="13" style="18" customWidth="1"/>
    <col min="11268" max="11268" width="13.42578125" style="18" bestFit="1" customWidth="1"/>
    <col min="11269" max="11269" width="10.7109375" style="18" bestFit="1" customWidth="1"/>
    <col min="11270" max="11270" width="12" style="18" bestFit="1" customWidth="1"/>
    <col min="11271" max="11271" width="14.7109375" style="18" bestFit="1" customWidth="1"/>
    <col min="11272" max="11272" width="15.28515625" style="18" customWidth="1"/>
    <col min="11273" max="11273" width="12.28515625" style="18" customWidth="1"/>
    <col min="11274" max="11274" width="8" style="18" bestFit="1" customWidth="1"/>
    <col min="11275" max="11276" width="13" style="18" bestFit="1" customWidth="1"/>
    <col min="11277" max="11277" width="8.85546875" style="18" bestFit="1" customWidth="1"/>
    <col min="11278" max="11278" width="16" style="18" customWidth="1"/>
    <col min="11279" max="11279" width="11.28515625" style="18" customWidth="1"/>
    <col min="11280" max="11280" width="13" style="18" bestFit="1" customWidth="1"/>
    <col min="11281" max="11281" width="14.42578125" style="18" customWidth="1"/>
    <col min="11282" max="11282" width="13" style="18" bestFit="1" customWidth="1"/>
    <col min="11283" max="11283" width="16" style="18" customWidth="1"/>
    <col min="11284" max="11284" width="11" style="18" bestFit="1" customWidth="1"/>
    <col min="11285" max="11285" width="12.140625" style="18" bestFit="1" customWidth="1"/>
    <col min="11286" max="11286" width="13.7109375" style="18" bestFit="1" customWidth="1"/>
    <col min="11287" max="11476" width="10.7109375" style="18"/>
    <col min="11477" max="11477" width="3.140625" style="18" bestFit="1" customWidth="1"/>
    <col min="11478" max="11478" width="17" style="18" bestFit="1" customWidth="1"/>
    <col min="11479" max="11479" width="17.7109375" style="18" customWidth="1"/>
    <col min="11480" max="11480" width="9.85546875" style="18" customWidth="1"/>
    <col min="11481" max="11481" width="10.85546875" style="18" customWidth="1"/>
    <col min="11482" max="11482" width="32.42578125" style="18" bestFit="1" customWidth="1"/>
    <col min="11483" max="11492" width="16" style="18" customWidth="1"/>
    <col min="11493" max="11493" width="14.140625" style="18" bestFit="1" customWidth="1"/>
    <col min="11494" max="11494" width="13.42578125" style="18" bestFit="1" customWidth="1"/>
    <col min="11495" max="11495" width="15.42578125" style="18" bestFit="1" customWidth="1"/>
    <col min="11496" max="11496" width="13.42578125" style="18" bestFit="1" customWidth="1"/>
    <col min="11497" max="11497" width="14.7109375" style="18" customWidth="1"/>
    <col min="11498" max="11507" width="16" style="18" customWidth="1"/>
    <col min="11508" max="11508" width="13.85546875" style="18" customWidth="1"/>
    <col min="11509" max="11509" width="13.42578125" style="18" customWidth="1"/>
    <col min="11510" max="11510" width="12.7109375" style="18" customWidth="1"/>
    <col min="11511" max="11511" width="15.7109375" style="18" bestFit="1" customWidth="1"/>
    <col min="11512" max="11512" width="14.140625" style="18" customWidth="1"/>
    <col min="11513" max="11513" width="15.85546875" style="18" bestFit="1" customWidth="1"/>
    <col min="11514" max="11514" width="13.85546875" style="18" bestFit="1" customWidth="1"/>
    <col min="11515" max="11515" width="12.85546875" style="18" customWidth="1"/>
    <col min="11516" max="11516" width="16" style="18" customWidth="1"/>
    <col min="11517" max="11517" width="11.42578125" style="18" bestFit="1" customWidth="1"/>
    <col min="11518" max="11518" width="14.85546875" style="18" bestFit="1" customWidth="1"/>
    <col min="11519" max="11519" width="13.85546875" style="18" bestFit="1" customWidth="1"/>
    <col min="11520" max="11520" width="13.85546875" style="18" customWidth="1"/>
    <col min="11521" max="11521" width="13.85546875" style="18" bestFit="1" customWidth="1"/>
    <col min="11522" max="11522" width="16" style="18" customWidth="1"/>
    <col min="11523" max="11523" width="13" style="18" customWidth="1"/>
    <col min="11524" max="11524" width="13.42578125" style="18" bestFit="1" customWidth="1"/>
    <col min="11525" max="11525" width="10.7109375" style="18" bestFit="1" customWidth="1"/>
    <col min="11526" max="11526" width="12" style="18" bestFit="1" customWidth="1"/>
    <col min="11527" max="11527" width="14.7109375" style="18" bestFit="1" customWidth="1"/>
    <col min="11528" max="11528" width="15.28515625" style="18" customWidth="1"/>
    <col min="11529" max="11529" width="12.28515625" style="18" customWidth="1"/>
    <col min="11530" max="11530" width="8" style="18" bestFit="1" customWidth="1"/>
    <col min="11531" max="11532" width="13" style="18" bestFit="1" customWidth="1"/>
    <col min="11533" max="11533" width="8.85546875" style="18" bestFit="1" customWidth="1"/>
    <col min="11534" max="11534" width="16" style="18" customWidth="1"/>
    <col min="11535" max="11535" width="11.28515625" style="18" customWidth="1"/>
    <col min="11536" max="11536" width="13" style="18" bestFit="1" customWidth="1"/>
    <col min="11537" max="11537" width="14.42578125" style="18" customWidth="1"/>
    <col min="11538" max="11538" width="13" style="18" bestFit="1" customWidth="1"/>
    <col min="11539" max="11539" width="16" style="18" customWidth="1"/>
    <col min="11540" max="11540" width="11" style="18" bestFit="1" customWidth="1"/>
    <col min="11541" max="11541" width="12.140625" style="18" bestFit="1" customWidth="1"/>
    <col min="11542" max="11542" width="13.7109375" style="18" bestFit="1" customWidth="1"/>
    <col min="11543" max="11732" width="10.7109375" style="18"/>
    <col min="11733" max="11733" width="3.140625" style="18" bestFit="1" customWidth="1"/>
    <col min="11734" max="11734" width="17" style="18" bestFit="1" customWidth="1"/>
    <col min="11735" max="11735" width="17.7109375" style="18" customWidth="1"/>
    <col min="11736" max="11736" width="9.85546875" style="18" customWidth="1"/>
    <col min="11737" max="11737" width="10.85546875" style="18" customWidth="1"/>
    <col min="11738" max="11738" width="32.42578125" style="18" bestFit="1" customWidth="1"/>
    <col min="11739" max="11748" width="16" style="18" customWidth="1"/>
    <col min="11749" max="11749" width="14.140625" style="18" bestFit="1" customWidth="1"/>
    <col min="11750" max="11750" width="13.42578125" style="18" bestFit="1" customWidth="1"/>
    <col min="11751" max="11751" width="15.42578125" style="18" bestFit="1" customWidth="1"/>
    <col min="11752" max="11752" width="13.42578125" style="18" bestFit="1" customWidth="1"/>
    <col min="11753" max="11753" width="14.7109375" style="18" customWidth="1"/>
    <col min="11754" max="11763" width="16" style="18" customWidth="1"/>
    <col min="11764" max="11764" width="13.85546875" style="18" customWidth="1"/>
    <col min="11765" max="11765" width="13.42578125" style="18" customWidth="1"/>
    <col min="11766" max="11766" width="12.7109375" style="18" customWidth="1"/>
    <col min="11767" max="11767" width="15.7109375" style="18" bestFit="1" customWidth="1"/>
    <col min="11768" max="11768" width="14.140625" style="18" customWidth="1"/>
    <col min="11769" max="11769" width="15.85546875" style="18" bestFit="1" customWidth="1"/>
    <col min="11770" max="11770" width="13.85546875" style="18" bestFit="1" customWidth="1"/>
    <col min="11771" max="11771" width="12.85546875" style="18" customWidth="1"/>
    <col min="11772" max="11772" width="16" style="18" customWidth="1"/>
    <col min="11773" max="11773" width="11.42578125" style="18" bestFit="1" customWidth="1"/>
    <col min="11774" max="11774" width="14.85546875" style="18" bestFit="1" customWidth="1"/>
    <col min="11775" max="11775" width="13.85546875" style="18" bestFit="1" customWidth="1"/>
    <col min="11776" max="11776" width="13.85546875" style="18" customWidth="1"/>
    <col min="11777" max="11777" width="13.85546875" style="18" bestFit="1" customWidth="1"/>
    <col min="11778" max="11778" width="16" style="18" customWidth="1"/>
    <col min="11779" max="11779" width="13" style="18" customWidth="1"/>
    <col min="11780" max="11780" width="13.42578125" style="18" bestFit="1" customWidth="1"/>
    <col min="11781" max="11781" width="10.7109375" style="18" bestFit="1" customWidth="1"/>
    <col min="11782" max="11782" width="12" style="18" bestFit="1" customWidth="1"/>
    <col min="11783" max="11783" width="14.7109375" style="18" bestFit="1" customWidth="1"/>
    <col min="11784" max="11784" width="15.28515625" style="18" customWidth="1"/>
    <col min="11785" max="11785" width="12.28515625" style="18" customWidth="1"/>
    <col min="11786" max="11786" width="8" style="18" bestFit="1" customWidth="1"/>
    <col min="11787" max="11788" width="13" style="18" bestFit="1" customWidth="1"/>
    <col min="11789" max="11789" width="8.85546875" style="18" bestFit="1" customWidth="1"/>
    <col min="11790" max="11790" width="16" style="18" customWidth="1"/>
    <col min="11791" max="11791" width="11.28515625" style="18" customWidth="1"/>
    <col min="11792" max="11792" width="13" style="18" bestFit="1" customWidth="1"/>
    <col min="11793" max="11793" width="14.42578125" style="18" customWidth="1"/>
    <col min="11794" max="11794" width="13" style="18" bestFit="1" customWidth="1"/>
    <col min="11795" max="11795" width="16" style="18" customWidth="1"/>
    <col min="11796" max="11796" width="11" style="18" bestFit="1" customWidth="1"/>
    <col min="11797" max="11797" width="12.140625" style="18" bestFit="1" customWidth="1"/>
    <col min="11798" max="11798" width="13.7109375" style="18" bestFit="1" customWidth="1"/>
    <col min="11799" max="11988" width="10.7109375" style="18"/>
    <col min="11989" max="11989" width="3.140625" style="18" bestFit="1" customWidth="1"/>
    <col min="11990" max="11990" width="17" style="18" bestFit="1" customWidth="1"/>
    <col min="11991" max="11991" width="17.7109375" style="18" customWidth="1"/>
    <col min="11992" max="11992" width="9.85546875" style="18" customWidth="1"/>
    <col min="11993" max="11993" width="10.85546875" style="18" customWidth="1"/>
    <col min="11994" max="11994" width="32.42578125" style="18" bestFit="1" customWidth="1"/>
    <col min="11995" max="12004" width="16" style="18" customWidth="1"/>
    <col min="12005" max="12005" width="14.140625" style="18" bestFit="1" customWidth="1"/>
    <col min="12006" max="12006" width="13.42578125" style="18" bestFit="1" customWidth="1"/>
    <col min="12007" max="12007" width="15.42578125" style="18" bestFit="1" customWidth="1"/>
    <col min="12008" max="12008" width="13.42578125" style="18" bestFit="1" customWidth="1"/>
    <col min="12009" max="12009" width="14.7109375" style="18" customWidth="1"/>
    <col min="12010" max="12019" width="16" style="18" customWidth="1"/>
    <col min="12020" max="12020" width="13.85546875" style="18" customWidth="1"/>
    <col min="12021" max="12021" width="13.42578125" style="18" customWidth="1"/>
    <col min="12022" max="12022" width="12.7109375" style="18" customWidth="1"/>
    <col min="12023" max="12023" width="15.7109375" style="18" bestFit="1" customWidth="1"/>
    <col min="12024" max="12024" width="14.140625" style="18" customWidth="1"/>
    <col min="12025" max="12025" width="15.85546875" style="18" bestFit="1" customWidth="1"/>
    <col min="12026" max="12026" width="13.85546875" style="18" bestFit="1" customWidth="1"/>
    <col min="12027" max="12027" width="12.85546875" style="18" customWidth="1"/>
    <col min="12028" max="12028" width="16" style="18" customWidth="1"/>
    <col min="12029" max="12029" width="11.42578125" style="18" bestFit="1" customWidth="1"/>
    <col min="12030" max="12030" width="14.85546875" style="18" bestFit="1" customWidth="1"/>
    <col min="12031" max="12031" width="13.85546875" style="18" bestFit="1" customWidth="1"/>
    <col min="12032" max="12032" width="13.85546875" style="18" customWidth="1"/>
    <col min="12033" max="12033" width="13.85546875" style="18" bestFit="1" customWidth="1"/>
    <col min="12034" max="12034" width="16" style="18" customWidth="1"/>
    <col min="12035" max="12035" width="13" style="18" customWidth="1"/>
    <col min="12036" max="12036" width="13.42578125" style="18" bestFit="1" customWidth="1"/>
    <col min="12037" max="12037" width="10.7109375" style="18" bestFit="1" customWidth="1"/>
    <col min="12038" max="12038" width="12" style="18" bestFit="1" customWidth="1"/>
    <col min="12039" max="12039" width="14.7109375" style="18" bestFit="1" customWidth="1"/>
    <col min="12040" max="12040" width="15.28515625" style="18" customWidth="1"/>
    <col min="12041" max="12041" width="12.28515625" style="18" customWidth="1"/>
    <col min="12042" max="12042" width="8" style="18" bestFit="1" customWidth="1"/>
    <col min="12043" max="12044" width="13" style="18" bestFit="1" customWidth="1"/>
    <col min="12045" max="12045" width="8.85546875" style="18" bestFit="1" customWidth="1"/>
    <col min="12046" max="12046" width="16" style="18" customWidth="1"/>
    <col min="12047" max="12047" width="11.28515625" style="18" customWidth="1"/>
    <col min="12048" max="12048" width="13" style="18" bestFit="1" customWidth="1"/>
    <col min="12049" max="12049" width="14.42578125" style="18" customWidth="1"/>
    <col min="12050" max="12050" width="13" style="18" bestFit="1" customWidth="1"/>
    <col min="12051" max="12051" width="16" style="18" customWidth="1"/>
    <col min="12052" max="12052" width="11" style="18" bestFit="1" customWidth="1"/>
    <col min="12053" max="12053" width="12.140625" style="18" bestFit="1" customWidth="1"/>
    <col min="12054" max="12054" width="13.7109375" style="18" bestFit="1" customWidth="1"/>
    <col min="12055" max="12244" width="10.7109375" style="18"/>
    <col min="12245" max="12245" width="3.140625" style="18" bestFit="1" customWidth="1"/>
    <col min="12246" max="12246" width="17" style="18" bestFit="1" customWidth="1"/>
    <col min="12247" max="12247" width="17.7109375" style="18" customWidth="1"/>
    <col min="12248" max="12248" width="9.85546875" style="18" customWidth="1"/>
    <col min="12249" max="12249" width="10.85546875" style="18" customWidth="1"/>
    <col min="12250" max="12250" width="32.42578125" style="18" bestFit="1" customWidth="1"/>
    <col min="12251" max="12260" width="16" style="18" customWidth="1"/>
    <col min="12261" max="12261" width="14.140625" style="18" bestFit="1" customWidth="1"/>
    <col min="12262" max="12262" width="13.42578125" style="18" bestFit="1" customWidth="1"/>
    <col min="12263" max="12263" width="15.42578125" style="18" bestFit="1" customWidth="1"/>
    <col min="12264" max="12264" width="13.42578125" style="18" bestFit="1" customWidth="1"/>
    <col min="12265" max="12265" width="14.7109375" style="18" customWidth="1"/>
    <col min="12266" max="12275" width="16" style="18" customWidth="1"/>
    <col min="12276" max="12276" width="13.85546875" style="18" customWidth="1"/>
    <col min="12277" max="12277" width="13.42578125" style="18" customWidth="1"/>
    <col min="12278" max="12278" width="12.7109375" style="18" customWidth="1"/>
    <col min="12279" max="12279" width="15.7109375" style="18" bestFit="1" customWidth="1"/>
    <col min="12280" max="12280" width="14.140625" style="18" customWidth="1"/>
    <col min="12281" max="12281" width="15.85546875" style="18" bestFit="1" customWidth="1"/>
    <col min="12282" max="12282" width="13.85546875" style="18" bestFit="1" customWidth="1"/>
    <col min="12283" max="12283" width="12.85546875" style="18" customWidth="1"/>
    <col min="12284" max="12284" width="16" style="18" customWidth="1"/>
    <col min="12285" max="12285" width="11.42578125" style="18" bestFit="1" customWidth="1"/>
    <col min="12286" max="12286" width="14.85546875" style="18" bestFit="1" customWidth="1"/>
    <col min="12287" max="12287" width="13.85546875" style="18" bestFit="1" customWidth="1"/>
    <col min="12288" max="12288" width="13.85546875" style="18" customWidth="1"/>
    <col min="12289" max="12289" width="13.85546875" style="18" bestFit="1" customWidth="1"/>
    <col min="12290" max="12290" width="16" style="18" customWidth="1"/>
    <col min="12291" max="12291" width="13" style="18" customWidth="1"/>
    <col min="12292" max="12292" width="13.42578125" style="18" bestFit="1" customWidth="1"/>
    <col min="12293" max="12293" width="10.7109375" style="18" bestFit="1" customWidth="1"/>
    <col min="12294" max="12294" width="12" style="18" bestFit="1" customWidth="1"/>
    <col min="12295" max="12295" width="14.7109375" style="18" bestFit="1" customWidth="1"/>
    <col min="12296" max="12296" width="15.28515625" style="18" customWidth="1"/>
    <col min="12297" max="12297" width="12.28515625" style="18" customWidth="1"/>
    <col min="12298" max="12298" width="8" style="18" bestFit="1" customWidth="1"/>
    <col min="12299" max="12300" width="13" style="18" bestFit="1" customWidth="1"/>
    <col min="12301" max="12301" width="8.85546875" style="18" bestFit="1" customWidth="1"/>
    <col min="12302" max="12302" width="16" style="18" customWidth="1"/>
    <col min="12303" max="12303" width="11.28515625" style="18" customWidth="1"/>
    <col min="12304" max="12304" width="13" style="18" bestFit="1" customWidth="1"/>
    <col min="12305" max="12305" width="14.42578125" style="18" customWidth="1"/>
    <col min="12306" max="12306" width="13" style="18" bestFit="1" customWidth="1"/>
    <col min="12307" max="12307" width="16" style="18" customWidth="1"/>
    <col min="12308" max="12308" width="11" style="18" bestFit="1" customWidth="1"/>
    <col min="12309" max="12309" width="12.140625" style="18" bestFit="1" customWidth="1"/>
    <col min="12310" max="12310" width="13.7109375" style="18" bestFit="1" customWidth="1"/>
    <col min="12311" max="12500" width="10.7109375" style="18"/>
    <col min="12501" max="12501" width="3.140625" style="18" bestFit="1" customWidth="1"/>
    <col min="12502" max="12502" width="17" style="18" bestFit="1" customWidth="1"/>
    <col min="12503" max="12503" width="17.7109375" style="18" customWidth="1"/>
    <col min="12504" max="12504" width="9.85546875" style="18" customWidth="1"/>
    <col min="12505" max="12505" width="10.85546875" style="18" customWidth="1"/>
    <col min="12506" max="12506" width="32.42578125" style="18" bestFit="1" customWidth="1"/>
    <col min="12507" max="12516" width="16" style="18" customWidth="1"/>
    <col min="12517" max="12517" width="14.140625" style="18" bestFit="1" customWidth="1"/>
    <col min="12518" max="12518" width="13.42578125" style="18" bestFit="1" customWidth="1"/>
    <col min="12519" max="12519" width="15.42578125" style="18" bestFit="1" customWidth="1"/>
    <col min="12520" max="12520" width="13.42578125" style="18" bestFit="1" customWidth="1"/>
    <col min="12521" max="12521" width="14.7109375" style="18" customWidth="1"/>
    <col min="12522" max="12531" width="16" style="18" customWidth="1"/>
    <col min="12532" max="12532" width="13.85546875" style="18" customWidth="1"/>
    <col min="12533" max="12533" width="13.42578125" style="18" customWidth="1"/>
    <col min="12534" max="12534" width="12.7109375" style="18" customWidth="1"/>
    <col min="12535" max="12535" width="15.7109375" style="18" bestFit="1" customWidth="1"/>
    <col min="12536" max="12536" width="14.140625" style="18" customWidth="1"/>
    <col min="12537" max="12537" width="15.85546875" style="18" bestFit="1" customWidth="1"/>
    <col min="12538" max="12538" width="13.85546875" style="18" bestFit="1" customWidth="1"/>
    <col min="12539" max="12539" width="12.85546875" style="18" customWidth="1"/>
    <col min="12540" max="12540" width="16" style="18" customWidth="1"/>
    <col min="12541" max="12541" width="11.42578125" style="18" bestFit="1" customWidth="1"/>
    <col min="12542" max="12542" width="14.85546875" style="18" bestFit="1" customWidth="1"/>
    <col min="12543" max="12543" width="13.85546875" style="18" bestFit="1" customWidth="1"/>
    <col min="12544" max="12544" width="13.85546875" style="18" customWidth="1"/>
    <col min="12545" max="12545" width="13.85546875" style="18" bestFit="1" customWidth="1"/>
    <col min="12546" max="12546" width="16" style="18" customWidth="1"/>
    <col min="12547" max="12547" width="13" style="18" customWidth="1"/>
    <col min="12548" max="12548" width="13.42578125" style="18" bestFit="1" customWidth="1"/>
    <col min="12549" max="12549" width="10.7109375" style="18" bestFit="1" customWidth="1"/>
    <col min="12550" max="12550" width="12" style="18" bestFit="1" customWidth="1"/>
    <col min="12551" max="12551" width="14.7109375" style="18" bestFit="1" customWidth="1"/>
    <col min="12552" max="12552" width="15.28515625" style="18" customWidth="1"/>
    <col min="12553" max="12553" width="12.28515625" style="18" customWidth="1"/>
    <col min="12554" max="12554" width="8" style="18" bestFit="1" customWidth="1"/>
    <col min="12555" max="12556" width="13" style="18" bestFit="1" customWidth="1"/>
    <col min="12557" max="12557" width="8.85546875" style="18" bestFit="1" customWidth="1"/>
    <col min="12558" max="12558" width="16" style="18" customWidth="1"/>
    <col min="12559" max="12559" width="11.28515625" style="18" customWidth="1"/>
    <col min="12560" max="12560" width="13" style="18" bestFit="1" customWidth="1"/>
    <col min="12561" max="12561" width="14.42578125" style="18" customWidth="1"/>
    <col min="12562" max="12562" width="13" style="18" bestFit="1" customWidth="1"/>
    <col min="12563" max="12563" width="16" style="18" customWidth="1"/>
    <col min="12564" max="12564" width="11" style="18" bestFit="1" customWidth="1"/>
    <col min="12565" max="12565" width="12.140625" style="18" bestFit="1" customWidth="1"/>
    <col min="12566" max="12566" width="13.7109375" style="18" bestFit="1" customWidth="1"/>
    <col min="12567" max="12756" width="10.7109375" style="18"/>
    <col min="12757" max="12757" width="3.140625" style="18" bestFit="1" customWidth="1"/>
    <col min="12758" max="12758" width="17" style="18" bestFit="1" customWidth="1"/>
    <col min="12759" max="12759" width="17.7109375" style="18" customWidth="1"/>
    <col min="12760" max="12760" width="9.85546875" style="18" customWidth="1"/>
    <col min="12761" max="12761" width="10.85546875" style="18" customWidth="1"/>
    <col min="12762" max="12762" width="32.42578125" style="18" bestFit="1" customWidth="1"/>
    <col min="12763" max="12772" width="16" style="18" customWidth="1"/>
    <col min="12773" max="12773" width="14.140625" style="18" bestFit="1" customWidth="1"/>
    <col min="12774" max="12774" width="13.42578125" style="18" bestFit="1" customWidth="1"/>
    <col min="12775" max="12775" width="15.42578125" style="18" bestFit="1" customWidth="1"/>
    <col min="12776" max="12776" width="13.42578125" style="18" bestFit="1" customWidth="1"/>
    <col min="12777" max="12777" width="14.7109375" style="18" customWidth="1"/>
    <col min="12778" max="12787" width="16" style="18" customWidth="1"/>
    <col min="12788" max="12788" width="13.85546875" style="18" customWidth="1"/>
    <col min="12789" max="12789" width="13.42578125" style="18" customWidth="1"/>
    <col min="12790" max="12790" width="12.7109375" style="18" customWidth="1"/>
    <col min="12791" max="12791" width="15.7109375" style="18" bestFit="1" customWidth="1"/>
    <col min="12792" max="12792" width="14.140625" style="18" customWidth="1"/>
    <col min="12793" max="12793" width="15.85546875" style="18" bestFit="1" customWidth="1"/>
    <col min="12794" max="12794" width="13.85546875" style="18" bestFit="1" customWidth="1"/>
    <col min="12795" max="12795" width="12.85546875" style="18" customWidth="1"/>
    <col min="12796" max="12796" width="16" style="18" customWidth="1"/>
    <col min="12797" max="12797" width="11.42578125" style="18" bestFit="1" customWidth="1"/>
    <col min="12798" max="12798" width="14.85546875" style="18" bestFit="1" customWidth="1"/>
    <col min="12799" max="12799" width="13.85546875" style="18" bestFit="1" customWidth="1"/>
    <col min="12800" max="12800" width="13.85546875" style="18" customWidth="1"/>
    <col min="12801" max="12801" width="13.85546875" style="18" bestFit="1" customWidth="1"/>
    <col min="12802" max="12802" width="16" style="18" customWidth="1"/>
    <col min="12803" max="12803" width="13" style="18" customWidth="1"/>
    <col min="12804" max="12804" width="13.42578125" style="18" bestFit="1" customWidth="1"/>
    <col min="12805" max="12805" width="10.7109375" style="18" bestFit="1" customWidth="1"/>
    <col min="12806" max="12806" width="12" style="18" bestFit="1" customWidth="1"/>
    <col min="12807" max="12807" width="14.7109375" style="18" bestFit="1" customWidth="1"/>
    <col min="12808" max="12808" width="15.28515625" style="18" customWidth="1"/>
    <col min="12809" max="12809" width="12.28515625" style="18" customWidth="1"/>
    <col min="12810" max="12810" width="8" style="18" bestFit="1" customWidth="1"/>
    <col min="12811" max="12812" width="13" style="18" bestFit="1" customWidth="1"/>
    <col min="12813" max="12813" width="8.85546875" style="18" bestFit="1" customWidth="1"/>
    <col min="12814" max="12814" width="16" style="18" customWidth="1"/>
    <col min="12815" max="12815" width="11.28515625" style="18" customWidth="1"/>
    <col min="12816" max="12816" width="13" style="18" bestFit="1" customWidth="1"/>
    <col min="12817" max="12817" width="14.42578125" style="18" customWidth="1"/>
    <col min="12818" max="12818" width="13" style="18" bestFit="1" customWidth="1"/>
    <col min="12819" max="12819" width="16" style="18" customWidth="1"/>
    <col min="12820" max="12820" width="11" style="18" bestFit="1" customWidth="1"/>
    <col min="12821" max="12821" width="12.140625" style="18" bestFit="1" customWidth="1"/>
    <col min="12822" max="12822" width="13.7109375" style="18" bestFit="1" customWidth="1"/>
    <col min="12823" max="13012" width="10.7109375" style="18"/>
    <col min="13013" max="13013" width="3.140625" style="18" bestFit="1" customWidth="1"/>
    <col min="13014" max="13014" width="17" style="18" bestFit="1" customWidth="1"/>
    <col min="13015" max="13015" width="17.7109375" style="18" customWidth="1"/>
    <col min="13016" max="13016" width="9.85546875" style="18" customWidth="1"/>
    <col min="13017" max="13017" width="10.85546875" style="18" customWidth="1"/>
    <col min="13018" max="13018" width="32.42578125" style="18" bestFit="1" customWidth="1"/>
    <col min="13019" max="13028" width="16" style="18" customWidth="1"/>
    <col min="13029" max="13029" width="14.140625" style="18" bestFit="1" customWidth="1"/>
    <col min="13030" max="13030" width="13.42578125" style="18" bestFit="1" customWidth="1"/>
    <col min="13031" max="13031" width="15.42578125" style="18" bestFit="1" customWidth="1"/>
    <col min="13032" max="13032" width="13.42578125" style="18" bestFit="1" customWidth="1"/>
    <col min="13033" max="13033" width="14.7109375" style="18" customWidth="1"/>
    <col min="13034" max="13043" width="16" style="18" customWidth="1"/>
    <col min="13044" max="13044" width="13.85546875" style="18" customWidth="1"/>
    <col min="13045" max="13045" width="13.42578125" style="18" customWidth="1"/>
    <col min="13046" max="13046" width="12.7109375" style="18" customWidth="1"/>
    <col min="13047" max="13047" width="15.7109375" style="18" bestFit="1" customWidth="1"/>
    <col min="13048" max="13048" width="14.140625" style="18" customWidth="1"/>
    <col min="13049" max="13049" width="15.85546875" style="18" bestFit="1" customWidth="1"/>
    <col min="13050" max="13050" width="13.85546875" style="18" bestFit="1" customWidth="1"/>
    <col min="13051" max="13051" width="12.85546875" style="18" customWidth="1"/>
    <col min="13052" max="13052" width="16" style="18" customWidth="1"/>
    <col min="13053" max="13053" width="11.42578125" style="18" bestFit="1" customWidth="1"/>
    <col min="13054" max="13054" width="14.85546875" style="18" bestFit="1" customWidth="1"/>
    <col min="13055" max="13055" width="13.85546875" style="18" bestFit="1" customWidth="1"/>
    <col min="13056" max="13056" width="13.85546875" style="18" customWidth="1"/>
    <col min="13057" max="13057" width="13.85546875" style="18" bestFit="1" customWidth="1"/>
    <col min="13058" max="13058" width="16" style="18" customWidth="1"/>
    <col min="13059" max="13059" width="13" style="18" customWidth="1"/>
    <col min="13060" max="13060" width="13.42578125" style="18" bestFit="1" customWidth="1"/>
    <col min="13061" max="13061" width="10.7109375" style="18" bestFit="1" customWidth="1"/>
    <col min="13062" max="13062" width="12" style="18" bestFit="1" customWidth="1"/>
    <col min="13063" max="13063" width="14.7109375" style="18" bestFit="1" customWidth="1"/>
    <col min="13064" max="13064" width="15.28515625" style="18" customWidth="1"/>
    <col min="13065" max="13065" width="12.28515625" style="18" customWidth="1"/>
    <col min="13066" max="13066" width="8" style="18" bestFit="1" customWidth="1"/>
    <col min="13067" max="13068" width="13" style="18" bestFit="1" customWidth="1"/>
    <col min="13069" max="13069" width="8.85546875" style="18" bestFit="1" customWidth="1"/>
    <col min="13070" max="13070" width="16" style="18" customWidth="1"/>
    <col min="13071" max="13071" width="11.28515625" style="18" customWidth="1"/>
    <col min="13072" max="13072" width="13" style="18" bestFit="1" customWidth="1"/>
    <col min="13073" max="13073" width="14.42578125" style="18" customWidth="1"/>
    <col min="13074" max="13074" width="13" style="18" bestFit="1" customWidth="1"/>
    <col min="13075" max="13075" width="16" style="18" customWidth="1"/>
    <col min="13076" max="13076" width="11" style="18" bestFit="1" customWidth="1"/>
    <col min="13077" max="13077" width="12.140625" style="18" bestFit="1" customWidth="1"/>
    <col min="13078" max="13078" width="13.7109375" style="18" bestFit="1" customWidth="1"/>
    <col min="13079" max="13268" width="10.7109375" style="18"/>
    <col min="13269" max="13269" width="3.140625" style="18" bestFit="1" customWidth="1"/>
    <col min="13270" max="13270" width="17" style="18" bestFit="1" customWidth="1"/>
    <col min="13271" max="13271" width="17.7109375" style="18" customWidth="1"/>
    <col min="13272" max="13272" width="9.85546875" style="18" customWidth="1"/>
    <col min="13273" max="13273" width="10.85546875" style="18" customWidth="1"/>
    <col min="13274" max="13274" width="32.42578125" style="18" bestFit="1" customWidth="1"/>
    <col min="13275" max="13284" width="16" style="18" customWidth="1"/>
    <col min="13285" max="13285" width="14.140625" style="18" bestFit="1" customWidth="1"/>
    <col min="13286" max="13286" width="13.42578125" style="18" bestFit="1" customWidth="1"/>
    <col min="13287" max="13287" width="15.42578125" style="18" bestFit="1" customWidth="1"/>
    <col min="13288" max="13288" width="13.42578125" style="18" bestFit="1" customWidth="1"/>
    <col min="13289" max="13289" width="14.7109375" style="18" customWidth="1"/>
    <col min="13290" max="13299" width="16" style="18" customWidth="1"/>
    <col min="13300" max="13300" width="13.85546875" style="18" customWidth="1"/>
    <col min="13301" max="13301" width="13.42578125" style="18" customWidth="1"/>
    <col min="13302" max="13302" width="12.7109375" style="18" customWidth="1"/>
    <col min="13303" max="13303" width="15.7109375" style="18" bestFit="1" customWidth="1"/>
    <col min="13304" max="13304" width="14.140625" style="18" customWidth="1"/>
    <col min="13305" max="13305" width="15.85546875" style="18" bestFit="1" customWidth="1"/>
    <col min="13306" max="13306" width="13.85546875" style="18" bestFit="1" customWidth="1"/>
    <col min="13307" max="13307" width="12.85546875" style="18" customWidth="1"/>
    <col min="13308" max="13308" width="16" style="18" customWidth="1"/>
    <col min="13309" max="13309" width="11.42578125" style="18" bestFit="1" customWidth="1"/>
    <col min="13310" max="13310" width="14.85546875" style="18" bestFit="1" customWidth="1"/>
    <col min="13311" max="13311" width="13.85546875" style="18" bestFit="1" customWidth="1"/>
    <col min="13312" max="13312" width="13.85546875" style="18" customWidth="1"/>
    <col min="13313" max="13313" width="13.85546875" style="18" bestFit="1" customWidth="1"/>
    <col min="13314" max="13314" width="16" style="18" customWidth="1"/>
    <col min="13315" max="13315" width="13" style="18" customWidth="1"/>
    <col min="13316" max="13316" width="13.42578125" style="18" bestFit="1" customWidth="1"/>
    <col min="13317" max="13317" width="10.7109375" style="18" bestFit="1" customWidth="1"/>
    <col min="13318" max="13318" width="12" style="18" bestFit="1" customWidth="1"/>
    <col min="13319" max="13319" width="14.7109375" style="18" bestFit="1" customWidth="1"/>
    <col min="13320" max="13320" width="15.28515625" style="18" customWidth="1"/>
    <col min="13321" max="13321" width="12.28515625" style="18" customWidth="1"/>
    <col min="13322" max="13322" width="8" style="18" bestFit="1" customWidth="1"/>
    <col min="13323" max="13324" width="13" style="18" bestFit="1" customWidth="1"/>
    <col min="13325" max="13325" width="8.85546875" style="18" bestFit="1" customWidth="1"/>
    <col min="13326" max="13326" width="16" style="18" customWidth="1"/>
    <col min="13327" max="13327" width="11.28515625" style="18" customWidth="1"/>
    <col min="13328" max="13328" width="13" style="18" bestFit="1" customWidth="1"/>
    <col min="13329" max="13329" width="14.42578125" style="18" customWidth="1"/>
    <col min="13330" max="13330" width="13" style="18" bestFit="1" customWidth="1"/>
    <col min="13331" max="13331" width="16" style="18" customWidth="1"/>
    <col min="13332" max="13332" width="11" style="18" bestFit="1" customWidth="1"/>
    <col min="13333" max="13333" width="12.140625" style="18" bestFit="1" customWidth="1"/>
    <col min="13334" max="13334" width="13.7109375" style="18" bestFit="1" customWidth="1"/>
    <col min="13335" max="13524" width="10.7109375" style="18"/>
    <col min="13525" max="13525" width="3.140625" style="18" bestFit="1" customWidth="1"/>
    <col min="13526" max="13526" width="17" style="18" bestFit="1" customWidth="1"/>
    <col min="13527" max="13527" width="17.7109375" style="18" customWidth="1"/>
    <col min="13528" max="13528" width="9.85546875" style="18" customWidth="1"/>
    <col min="13529" max="13529" width="10.85546875" style="18" customWidth="1"/>
    <col min="13530" max="13530" width="32.42578125" style="18" bestFit="1" customWidth="1"/>
    <col min="13531" max="13540" width="16" style="18" customWidth="1"/>
    <col min="13541" max="13541" width="14.140625" style="18" bestFit="1" customWidth="1"/>
    <col min="13542" max="13542" width="13.42578125" style="18" bestFit="1" customWidth="1"/>
    <col min="13543" max="13543" width="15.42578125" style="18" bestFit="1" customWidth="1"/>
    <col min="13544" max="13544" width="13.42578125" style="18" bestFit="1" customWidth="1"/>
    <col min="13545" max="13545" width="14.7109375" style="18" customWidth="1"/>
    <col min="13546" max="13555" width="16" style="18" customWidth="1"/>
    <col min="13556" max="13556" width="13.85546875" style="18" customWidth="1"/>
    <col min="13557" max="13557" width="13.42578125" style="18" customWidth="1"/>
    <col min="13558" max="13558" width="12.7109375" style="18" customWidth="1"/>
    <col min="13559" max="13559" width="15.7109375" style="18" bestFit="1" customWidth="1"/>
    <col min="13560" max="13560" width="14.140625" style="18" customWidth="1"/>
    <col min="13561" max="13561" width="15.85546875" style="18" bestFit="1" customWidth="1"/>
    <col min="13562" max="13562" width="13.85546875" style="18" bestFit="1" customWidth="1"/>
    <col min="13563" max="13563" width="12.85546875" style="18" customWidth="1"/>
    <col min="13564" max="13564" width="16" style="18" customWidth="1"/>
    <col min="13565" max="13565" width="11.42578125" style="18" bestFit="1" customWidth="1"/>
    <col min="13566" max="13566" width="14.85546875" style="18" bestFit="1" customWidth="1"/>
    <col min="13567" max="13567" width="13.85546875" style="18" bestFit="1" customWidth="1"/>
    <col min="13568" max="13568" width="13.85546875" style="18" customWidth="1"/>
    <col min="13569" max="13569" width="13.85546875" style="18" bestFit="1" customWidth="1"/>
    <col min="13570" max="13570" width="16" style="18" customWidth="1"/>
    <col min="13571" max="13571" width="13" style="18" customWidth="1"/>
    <col min="13572" max="13572" width="13.42578125" style="18" bestFit="1" customWidth="1"/>
    <col min="13573" max="13573" width="10.7109375" style="18" bestFit="1" customWidth="1"/>
    <col min="13574" max="13574" width="12" style="18" bestFit="1" customWidth="1"/>
    <col min="13575" max="13575" width="14.7109375" style="18" bestFit="1" customWidth="1"/>
    <col min="13576" max="13576" width="15.28515625" style="18" customWidth="1"/>
    <col min="13577" max="13577" width="12.28515625" style="18" customWidth="1"/>
    <col min="13578" max="13578" width="8" style="18" bestFit="1" customWidth="1"/>
    <col min="13579" max="13580" width="13" style="18" bestFit="1" customWidth="1"/>
    <col min="13581" max="13581" width="8.85546875" style="18" bestFit="1" customWidth="1"/>
    <col min="13582" max="13582" width="16" style="18" customWidth="1"/>
    <col min="13583" max="13583" width="11.28515625" style="18" customWidth="1"/>
    <col min="13584" max="13584" width="13" style="18" bestFit="1" customWidth="1"/>
    <col min="13585" max="13585" width="14.42578125" style="18" customWidth="1"/>
    <col min="13586" max="13586" width="13" style="18" bestFit="1" customWidth="1"/>
    <col min="13587" max="13587" width="16" style="18" customWidth="1"/>
    <col min="13588" max="13588" width="11" style="18" bestFit="1" customWidth="1"/>
    <col min="13589" max="13589" width="12.140625" style="18" bestFit="1" customWidth="1"/>
    <col min="13590" max="13590" width="13.7109375" style="18" bestFit="1" customWidth="1"/>
    <col min="13591" max="13780" width="10.7109375" style="18"/>
    <col min="13781" max="13781" width="3.140625" style="18" bestFit="1" customWidth="1"/>
    <col min="13782" max="13782" width="17" style="18" bestFit="1" customWidth="1"/>
    <col min="13783" max="13783" width="17.7109375" style="18" customWidth="1"/>
    <col min="13784" max="13784" width="9.85546875" style="18" customWidth="1"/>
    <col min="13785" max="13785" width="10.85546875" style="18" customWidth="1"/>
    <col min="13786" max="13786" width="32.42578125" style="18" bestFit="1" customWidth="1"/>
    <col min="13787" max="13796" width="16" style="18" customWidth="1"/>
    <col min="13797" max="13797" width="14.140625" style="18" bestFit="1" customWidth="1"/>
    <col min="13798" max="13798" width="13.42578125" style="18" bestFit="1" customWidth="1"/>
    <col min="13799" max="13799" width="15.42578125" style="18" bestFit="1" customWidth="1"/>
    <col min="13800" max="13800" width="13.42578125" style="18" bestFit="1" customWidth="1"/>
    <col min="13801" max="13801" width="14.7109375" style="18" customWidth="1"/>
    <col min="13802" max="13811" width="16" style="18" customWidth="1"/>
    <col min="13812" max="13812" width="13.85546875" style="18" customWidth="1"/>
    <col min="13813" max="13813" width="13.42578125" style="18" customWidth="1"/>
    <col min="13814" max="13814" width="12.7109375" style="18" customWidth="1"/>
    <col min="13815" max="13815" width="15.7109375" style="18" bestFit="1" customWidth="1"/>
    <col min="13816" max="13816" width="14.140625" style="18" customWidth="1"/>
    <col min="13817" max="13817" width="15.85546875" style="18" bestFit="1" customWidth="1"/>
    <col min="13818" max="13818" width="13.85546875" style="18" bestFit="1" customWidth="1"/>
    <col min="13819" max="13819" width="12.85546875" style="18" customWidth="1"/>
    <col min="13820" max="13820" width="16" style="18" customWidth="1"/>
    <col min="13821" max="13821" width="11.42578125" style="18" bestFit="1" customWidth="1"/>
    <col min="13822" max="13822" width="14.85546875" style="18" bestFit="1" customWidth="1"/>
    <col min="13823" max="13823" width="13.85546875" style="18" bestFit="1" customWidth="1"/>
    <col min="13824" max="13824" width="13.85546875" style="18" customWidth="1"/>
    <col min="13825" max="13825" width="13.85546875" style="18" bestFit="1" customWidth="1"/>
    <col min="13826" max="13826" width="16" style="18" customWidth="1"/>
    <col min="13827" max="13827" width="13" style="18" customWidth="1"/>
    <col min="13828" max="13828" width="13.42578125" style="18" bestFit="1" customWidth="1"/>
    <col min="13829" max="13829" width="10.7109375" style="18" bestFit="1" customWidth="1"/>
    <col min="13830" max="13830" width="12" style="18" bestFit="1" customWidth="1"/>
    <col min="13831" max="13831" width="14.7109375" style="18" bestFit="1" customWidth="1"/>
    <col min="13832" max="13832" width="15.28515625" style="18" customWidth="1"/>
    <col min="13833" max="13833" width="12.28515625" style="18" customWidth="1"/>
    <col min="13834" max="13834" width="8" style="18" bestFit="1" customWidth="1"/>
    <col min="13835" max="13836" width="13" style="18" bestFit="1" customWidth="1"/>
    <col min="13837" max="13837" width="8.85546875" style="18" bestFit="1" customWidth="1"/>
    <col min="13838" max="13838" width="16" style="18" customWidth="1"/>
    <col min="13839" max="13839" width="11.28515625" style="18" customWidth="1"/>
    <col min="13840" max="13840" width="13" style="18" bestFit="1" customWidth="1"/>
    <col min="13841" max="13841" width="14.42578125" style="18" customWidth="1"/>
    <col min="13842" max="13842" width="13" style="18" bestFit="1" customWidth="1"/>
    <col min="13843" max="13843" width="16" style="18" customWidth="1"/>
    <col min="13844" max="13844" width="11" style="18" bestFit="1" customWidth="1"/>
    <col min="13845" max="13845" width="12.140625" style="18" bestFit="1" customWidth="1"/>
    <col min="13846" max="13846" width="13.7109375" style="18" bestFit="1" customWidth="1"/>
    <col min="13847" max="14036" width="10.7109375" style="18"/>
    <col min="14037" max="14037" width="3.140625" style="18" bestFit="1" customWidth="1"/>
    <col min="14038" max="14038" width="17" style="18" bestFit="1" customWidth="1"/>
    <col min="14039" max="14039" width="17.7109375" style="18" customWidth="1"/>
    <col min="14040" max="14040" width="9.85546875" style="18" customWidth="1"/>
    <col min="14041" max="14041" width="10.85546875" style="18" customWidth="1"/>
    <col min="14042" max="14042" width="32.42578125" style="18" bestFit="1" customWidth="1"/>
    <col min="14043" max="14052" width="16" style="18" customWidth="1"/>
    <col min="14053" max="14053" width="14.140625" style="18" bestFit="1" customWidth="1"/>
    <col min="14054" max="14054" width="13.42578125" style="18" bestFit="1" customWidth="1"/>
    <col min="14055" max="14055" width="15.42578125" style="18" bestFit="1" customWidth="1"/>
    <col min="14056" max="14056" width="13.42578125" style="18" bestFit="1" customWidth="1"/>
    <col min="14057" max="14057" width="14.7109375" style="18" customWidth="1"/>
    <col min="14058" max="14067" width="16" style="18" customWidth="1"/>
    <col min="14068" max="14068" width="13.85546875" style="18" customWidth="1"/>
    <col min="14069" max="14069" width="13.42578125" style="18" customWidth="1"/>
    <col min="14070" max="14070" width="12.7109375" style="18" customWidth="1"/>
    <col min="14071" max="14071" width="15.7109375" style="18" bestFit="1" customWidth="1"/>
    <col min="14072" max="14072" width="14.140625" style="18" customWidth="1"/>
    <col min="14073" max="14073" width="15.85546875" style="18" bestFit="1" customWidth="1"/>
    <col min="14074" max="14074" width="13.85546875" style="18" bestFit="1" customWidth="1"/>
    <col min="14075" max="14075" width="12.85546875" style="18" customWidth="1"/>
    <col min="14076" max="14076" width="16" style="18" customWidth="1"/>
    <col min="14077" max="14077" width="11.42578125" style="18" bestFit="1" customWidth="1"/>
    <col min="14078" max="14078" width="14.85546875" style="18" bestFit="1" customWidth="1"/>
    <col min="14079" max="14079" width="13.85546875" style="18" bestFit="1" customWidth="1"/>
    <col min="14080" max="14080" width="13.85546875" style="18" customWidth="1"/>
    <col min="14081" max="14081" width="13.85546875" style="18" bestFit="1" customWidth="1"/>
    <col min="14082" max="14082" width="16" style="18" customWidth="1"/>
    <col min="14083" max="14083" width="13" style="18" customWidth="1"/>
    <col min="14084" max="14084" width="13.42578125" style="18" bestFit="1" customWidth="1"/>
    <col min="14085" max="14085" width="10.7109375" style="18" bestFit="1" customWidth="1"/>
    <col min="14086" max="14086" width="12" style="18" bestFit="1" customWidth="1"/>
    <col min="14087" max="14087" width="14.7109375" style="18" bestFit="1" customWidth="1"/>
    <col min="14088" max="14088" width="15.28515625" style="18" customWidth="1"/>
    <col min="14089" max="14089" width="12.28515625" style="18" customWidth="1"/>
    <col min="14090" max="14090" width="8" style="18" bestFit="1" customWidth="1"/>
    <col min="14091" max="14092" width="13" style="18" bestFit="1" customWidth="1"/>
    <col min="14093" max="14093" width="8.85546875" style="18" bestFit="1" customWidth="1"/>
    <col min="14094" max="14094" width="16" style="18" customWidth="1"/>
    <col min="14095" max="14095" width="11.28515625" style="18" customWidth="1"/>
    <col min="14096" max="14096" width="13" style="18" bestFit="1" customWidth="1"/>
    <col min="14097" max="14097" width="14.42578125" style="18" customWidth="1"/>
    <col min="14098" max="14098" width="13" style="18" bestFit="1" customWidth="1"/>
    <col min="14099" max="14099" width="16" style="18" customWidth="1"/>
    <col min="14100" max="14100" width="11" style="18" bestFit="1" customWidth="1"/>
    <col min="14101" max="14101" width="12.140625" style="18" bestFit="1" customWidth="1"/>
    <col min="14102" max="14102" width="13.7109375" style="18" bestFit="1" customWidth="1"/>
    <col min="14103" max="14292" width="10.7109375" style="18"/>
    <col min="14293" max="14293" width="3.140625" style="18" bestFit="1" customWidth="1"/>
    <col min="14294" max="14294" width="17" style="18" bestFit="1" customWidth="1"/>
    <col min="14295" max="14295" width="17.7109375" style="18" customWidth="1"/>
    <col min="14296" max="14296" width="9.85546875" style="18" customWidth="1"/>
    <col min="14297" max="14297" width="10.85546875" style="18" customWidth="1"/>
    <col min="14298" max="14298" width="32.42578125" style="18" bestFit="1" customWidth="1"/>
    <col min="14299" max="14308" width="16" style="18" customWidth="1"/>
    <col min="14309" max="14309" width="14.140625" style="18" bestFit="1" customWidth="1"/>
    <col min="14310" max="14310" width="13.42578125" style="18" bestFit="1" customWidth="1"/>
    <col min="14311" max="14311" width="15.42578125" style="18" bestFit="1" customWidth="1"/>
    <col min="14312" max="14312" width="13.42578125" style="18" bestFit="1" customWidth="1"/>
    <col min="14313" max="14313" width="14.7109375" style="18" customWidth="1"/>
    <col min="14314" max="14323" width="16" style="18" customWidth="1"/>
    <col min="14324" max="14324" width="13.85546875" style="18" customWidth="1"/>
    <col min="14325" max="14325" width="13.42578125" style="18" customWidth="1"/>
    <col min="14326" max="14326" width="12.7109375" style="18" customWidth="1"/>
    <col min="14327" max="14327" width="15.7109375" style="18" bestFit="1" customWidth="1"/>
    <col min="14328" max="14328" width="14.140625" style="18" customWidth="1"/>
    <col min="14329" max="14329" width="15.85546875" style="18" bestFit="1" customWidth="1"/>
    <col min="14330" max="14330" width="13.85546875" style="18" bestFit="1" customWidth="1"/>
    <col min="14331" max="14331" width="12.85546875" style="18" customWidth="1"/>
    <col min="14332" max="14332" width="16" style="18" customWidth="1"/>
    <col min="14333" max="14333" width="11.42578125" style="18" bestFit="1" customWidth="1"/>
    <col min="14334" max="14334" width="14.85546875" style="18" bestFit="1" customWidth="1"/>
    <col min="14335" max="14335" width="13.85546875" style="18" bestFit="1" customWidth="1"/>
    <col min="14336" max="14336" width="13.85546875" style="18" customWidth="1"/>
    <col min="14337" max="14337" width="13.85546875" style="18" bestFit="1" customWidth="1"/>
    <col min="14338" max="14338" width="16" style="18" customWidth="1"/>
    <col min="14339" max="14339" width="13" style="18" customWidth="1"/>
    <col min="14340" max="14340" width="13.42578125" style="18" bestFit="1" customWidth="1"/>
    <col min="14341" max="14341" width="10.7109375" style="18" bestFit="1" customWidth="1"/>
    <col min="14342" max="14342" width="12" style="18" bestFit="1" customWidth="1"/>
    <col min="14343" max="14343" width="14.7109375" style="18" bestFit="1" customWidth="1"/>
    <col min="14344" max="14344" width="15.28515625" style="18" customWidth="1"/>
    <col min="14345" max="14345" width="12.28515625" style="18" customWidth="1"/>
    <col min="14346" max="14346" width="8" style="18" bestFit="1" customWidth="1"/>
    <col min="14347" max="14348" width="13" style="18" bestFit="1" customWidth="1"/>
    <col min="14349" max="14349" width="8.85546875" style="18" bestFit="1" customWidth="1"/>
    <col min="14350" max="14350" width="16" style="18" customWidth="1"/>
    <col min="14351" max="14351" width="11.28515625" style="18" customWidth="1"/>
    <col min="14352" max="14352" width="13" style="18" bestFit="1" customWidth="1"/>
    <col min="14353" max="14353" width="14.42578125" style="18" customWidth="1"/>
    <col min="14354" max="14354" width="13" style="18" bestFit="1" customWidth="1"/>
    <col min="14355" max="14355" width="16" style="18" customWidth="1"/>
    <col min="14356" max="14356" width="11" style="18" bestFit="1" customWidth="1"/>
    <col min="14357" max="14357" width="12.140625" style="18" bestFit="1" customWidth="1"/>
    <col min="14358" max="14358" width="13.7109375" style="18" bestFit="1" customWidth="1"/>
    <col min="14359" max="14548" width="10.7109375" style="18"/>
    <col min="14549" max="14549" width="3.140625" style="18" bestFit="1" customWidth="1"/>
    <col min="14550" max="14550" width="17" style="18" bestFit="1" customWidth="1"/>
    <col min="14551" max="14551" width="17.7109375" style="18" customWidth="1"/>
    <col min="14552" max="14552" width="9.85546875" style="18" customWidth="1"/>
    <col min="14553" max="14553" width="10.85546875" style="18" customWidth="1"/>
    <col min="14554" max="14554" width="32.42578125" style="18" bestFit="1" customWidth="1"/>
    <col min="14555" max="14564" width="16" style="18" customWidth="1"/>
    <col min="14565" max="14565" width="14.140625" style="18" bestFit="1" customWidth="1"/>
    <col min="14566" max="14566" width="13.42578125" style="18" bestFit="1" customWidth="1"/>
    <col min="14567" max="14567" width="15.42578125" style="18" bestFit="1" customWidth="1"/>
    <col min="14568" max="14568" width="13.42578125" style="18" bestFit="1" customWidth="1"/>
    <col min="14569" max="14569" width="14.7109375" style="18" customWidth="1"/>
    <col min="14570" max="14579" width="16" style="18" customWidth="1"/>
    <col min="14580" max="14580" width="13.85546875" style="18" customWidth="1"/>
    <col min="14581" max="14581" width="13.42578125" style="18" customWidth="1"/>
    <col min="14582" max="14582" width="12.7109375" style="18" customWidth="1"/>
    <col min="14583" max="14583" width="15.7109375" style="18" bestFit="1" customWidth="1"/>
    <col min="14584" max="14584" width="14.140625" style="18" customWidth="1"/>
    <col min="14585" max="14585" width="15.85546875" style="18" bestFit="1" customWidth="1"/>
    <col min="14586" max="14586" width="13.85546875" style="18" bestFit="1" customWidth="1"/>
    <col min="14587" max="14587" width="12.85546875" style="18" customWidth="1"/>
    <col min="14588" max="14588" width="16" style="18" customWidth="1"/>
    <col min="14589" max="14589" width="11.42578125" style="18" bestFit="1" customWidth="1"/>
    <col min="14590" max="14590" width="14.85546875" style="18" bestFit="1" customWidth="1"/>
    <col min="14591" max="14591" width="13.85546875" style="18" bestFit="1" customWidth="1"/>
    <col min="14592" max="14592" width="13.85546875" style="18" customWidth="1"/>
    <col min="14593" max="14593" width="13.85546875" style="18" bestFit="1" customWidth="1"/>
    <col min="14594" max="14594" width="16" style="18" customWidth="1"/>
    <col min="14595" max="14595" width="13" style="18" customWidth="1"/>
    <col min="14596" max="14596" width="13.42578125" style="18" bestFit="1" customWidth="1"/>
    <col min="14597" max="14597" width="10.7109375" style="18" bestFit="1" customWidth="1"/>
    <col min="14598" max="14598" width="12" style="18" bestFit="1" customWidth="1"/>
    <col min="14599" max="14599" width="14.7109375" style="18" bestFit="1" customWidth="1"/>
    <col min="14600" max="14600" width="15.28515625" style="18" customWidth="1"/>
    <col min="14601" max="14601" width="12.28515625" style="18" customWidth="1"/>
    <col min="14602" max="14602" width="8" style="18" bestFit="1" customWidth="1"/>
    <col min="14603" max="14604" width="13" style="18" bestFit="1" customWidth="1"/>
    <col min="14605" max="14605" width="8.85546875" style="18" bestFit="1" customWidth="1"/>
    <col min="14606" max="14606" width="16" style="18" customWidth="1"/>
    <col min="14607" max="14607" width="11.28515625" style="18" customWidth="1"/>
    <col min="14608" max="14608" width="13" style="18" bestFit="1" customWidth="1"/>
    <col min="14609" max="14609" width="14.42578125" style="18" customWidth="1"/>
    <col min="14610" max="14610" width="13" style="18" bestFit="1" customWidth="1"/>
    <col min="14611" max="14611" width="16" style="18" customWidth="1"/>
    <col min="14612" max="14612" width="11" style="18" bestFit="1" customWidth="1"/>
    <col min="14613" max="14613" width="12.140625" style="18" bestFit="1" customWidth="1"/>
    <col min="14614" max="14614" width="13.7109375" style="18" bestFit="1" customWidth="1"/>
    <col min="14615" max="14804" width="10.7109375" style="18"/>
    <col min="14805" max="14805" width="3.140625" style="18" bestFit="1" customWidth="1"/>
    <col min="14806" max="14806" width="17" style="18" bestFit="1" customWidth="1"/>
    <col min="14807" max="14807" width="17.7109375" style="18" customWidth="1"/>
    <col min="14808" max="14808" width="9.85546875" style="18" customWidth="1"/>
    <col min="14809" max="14809" width="10.85546875" style="18" customWidth="1"/>
    <col min="14810" max="14810" width="32.42578125" style="18" bestFit="1" customWidth="1"/>
    <col min="14811" max="14820" width="16" style="18" customWidth="1"/>
    <col min="14821" max="14821" width="14.140625" style="18" bestFit="1" customWidth="1"/>
    <col min="14822" max="14822" width="13.42578125" style="18" bestFit="1" customWidth="1"/>
    <col min="14823" max="14823" width="15.42578125" style="18" bestFit="1" customWidth="1"/>
    <col min="14824" max="14824" width="13.42578125" style="18" bestFit="1" customWidth="1"/>
    <col min="14825" max="14825" width="14.7109375" style="18" customWidth="1"/>
    <col min="14826" max="14835" width="16" style="18" customWidth="1"/>
    <col min="14836" max="14836" width="13.85546875" style="18" customWidth="1"/>
    <col min="14837" max="14837" width="13.42578125" style="18" customWidth="1"/>
    <col min="14838" max="14838" width="12.7109375" style="18" customWidth="1"/>
    <col min="14839" max="14839" width="15.7109375" style="18" bestFit="1" customWidth="1"/>
    <col min="14840" max="14840" width="14.140625" style="18" customWidth="1"/>
    <col min="14841" max="14841" width="15.85546875" style="18" bestFit="1" customWidth="1"/>
    <col min="14842" max="14842" width="13.85546875" style="18" bestFit="1" customWidth="1"/>
    <col min="14843" max="14843" width="12.85546875" style="18" customWidth="1"/>
    <col min="14844" max="14844" width="16" style="18" customWidth="1"/>
    <col min="14845" max="14845" width="11.42578125" style="18" bestFit="1" customWidth="1"/>
    <col min="14846" max="14846" width="14.85546875" style="18" bestFit="1" customWidth="1"/>
    <col min="14847" max="14847" width="13.85546875" style="18" bestFit="1" customWidth="1"/>
    <col min="14848" max="14848" width="13.85546875" style="18" customWidth="1"/>
    <col min="14849" max="14849" width="13.85546875" style="18" bestFit="1" customWidth="1"/>
    <col min="14850" max="14850" width="16" style="18" customWidth="1"/>
    <col min="14851" max="14851" width="13" style="18" customWidth="1"/>
    <col min="14852" max="14852" width="13.42578125" style="18" bestFit="1" customWidth="1"/>
    <col min="14853" max="14853" width="10.7109375" style="18" bestFit="1" customWidth="1"/>
    <col min="14854" max="14854" width="12" style="18" bestFit="1" customWidth="1"/>
    <col min="14855" max="14855" width="14.7109375" style="18" bestFit="1" customWidth="1"/>
    <col min="14856" max="14856" width="15.28515625" style="18" customWidth="1"/>
    <col min="14857" max="14857" width="12.28515625" style="18" customWidth="1"/>
    <col min="14858" max="14858" width="8" style="18" bestFit="1" customWidth="1"/>
    <col min="14859" max="14860" width="13" style="18" bestFit="1" customWidth="1"/>
    <col min="14861" max="14861" width="8.85546875" style="18" bestFit="1" customWidth="1"/>
    <col min="14862" max="14862" width="16" style="18" customWidth="1"/>
    <col min="14863" max="14863" width="11.28515625" style="18" customWidth="1"/>
    <col min="14864" max="14864" width="13" style="18" bestFit="1" customWidth="1"/>
    <col min="14865" max="14865" width="14.42578125" style="18" customWidth="1"/>
    <col min="14866" max="14866" width="13" style="18" bestFit="1" customWidth="1"/>
    <col min="14867" max="14867" width="16" style="18" customWidth="1"/>
    <col min="14868" max="14868" width="11" style="18" bestFit="1" customWidth="1"/>
    <col min="14869" max="14869" width="12.140625" style="18" bestFit="1" customWidth="1"/>
    <col min="14870" max="14870" width="13.7109375" style="18" bestFit="1" customWidth="1"/>
    <col min="14871" max="15060" width="10.7109375" style="18"/>
    <col min="15061" max="15061" width="3.140625" style="18" bestFit="1" customWidth="1"/>
    <col min="15062" max="15062" width="17" style="18" bestFit="1" customWidth="1"/>
    <col min="15063" max="15063" width="17.7109375" style="18" customWidth="1"/>
    <col min="15064" max="15064" width="9.85546875" style="18" customWidth="1"/>
    <col min="15065" max="15065" width="10.85546875" style="18" customWidth="1"/>
    <col min="15066" max="15066" width="32.42578125" style="18" bestFit="1" customWidth="1"/>
    <col min="15067" max="15076" width="16" style="18" customWidth="1"/>
    <col min="15077" max="15077" width="14.140625" style="18" bestFit="1" customWidth="1"/>
    <col min="15078" max="15078" width="13.42578125" style="18" bestFit="1" customWidth="1"/>
    <col min="15079" max="15079" width="15.42578125" style="18" bestFit="1" customWidth="1"/>
    <col min="15080" max="15080" width="13.42578125" style="18" bestFit="1" customWidth="1"/>
    <col min="15081" max="15081" width="14.7109375" style="18" customWidth="1"/>
    <col min="15082" max="15091" width="16" style="18" customWidth="1"/>
    <col min="15092" max="15092" width="13.85546875" style="18" customWidth="1"/>
    <col min="15093" max="15093" width="13.42578125" style="18" customWidth="1"/>
    <col min="15094" max="15094" width="12.7109375" style="18" customWidth="1"/>
    <col min="15095" max="15095" width="15.7109375" style="18" bestFit="1" customWidth="1"/>
    <col min="15096" max="15096" width="14.140625" style="18" customWidth="1"/>
    <col min="15097" max="15097" width="15.85546875" style="18" bestFit="1" customWidth="1"/>
    <col min="15098" max="15098" width="13.85546875" style="18" bestFit="1" customWidth="1"/>
    <col min="15099" max="15099" width="12.85546875" style="18" customWidth="1"/>
    <col min="15100" max="15100" width="16" style="18" customWidth="1"/>
    <col min="15101" max="15101" width="11.42578125" style="18" bestFit="1" customWidth="1"/>
    <col min="15102" max="15102" width="14.85546875" style="18" bestFit="1" customWidth="1"/>
    <col min="15103" max="15103" width="13.85546875" style="18" bestFit="1" customWidth="1"/>
    <col min="15104" max="15104" width="13.85546875" style="18" customWidth="1"/>
    <col min="15105" max="15105" width="13.85546875" style="18" bestFit="1" customWidth="1"/>
    <col min="15106" max="15106" width="16" style="18" customWidth="1"/>
    <col min="15107" max="15107" width="13" style="18" customWidth="1"/>
    <col min="15108" max="15108" width="13.42578125" style="18" bestFit="1" customWidth="1"/>
    <col min="15109" max="15109" width="10.7109375" style="18" bestFit="1" customWidth="1"/>
    <col min="15110" max="15110" width="12" style="18" bestFit="1" customWidth="1"/>
    <col min="15111" max="15111" width="14.7109375" style="18" bestFit="1" customWidth="1"/>
    <col min="15112" max="15112" width="15.28515625" style="18" customWidth="1"/>
    <col min="15113" max="15113" width="12.28515625" style="18" customWidth="1"/>
    <col min="15114" max="15114" width="8" style="18" bestFit="1" customWidth="1"/>
    <col min="15115" max="15116" width="13" style="18" bestFit="1" customWidth="1"/>
    <col min="15117" max="15117" width="8.85546875" style="18" bestFit="1" customWidth="1"/>
    <col min="15118" max="15118" width="16" style="18" customWidth="1"/>
    <col min="15119" max="15119" width="11.28515625" style="18" customWidth="1"/>
    <col min="15120" max="15120" width="13" style="18" bestFit="1" customWidth="1"/>
    <col min="15121" max="15121" width="14.42578125" style="18" customWidth="1"/>
    <col min="15122" max="15122" width="13" style="18" bestFit="1" customWidth="1"/>
    <col min="15123" max="15123" width="16" style="18" customWidth="1"/>
    <col min="15124" max="15124" width="11" style="18" bestFit="1" customWidth="1"/>
    <col min="15125" max="15125" width="12.140625" style="18" bestFit="1" customWidth="1"/>
    <col min="15126" max="15126" width="13.7109375" style="18" bestFit="1" customWidth="1"/>
    <col min="15127" max="15316" width="10.7109375" style="18"/>
    <col min="15317" max="15317" width="3.140625" style="18" bestFit="1" customWidth="1"/>
    <col min="15318" max="15318" width="17" style="18" bestFit="1" customWidth="1"/>
    <col min="15319" max="15319" width="17.7109375" style="18" customWidth="1"/>
    <col min="15320" max="15320" width="9.85546875" style="18" customWidth="1"/>
    <col min="15321" max="15321" width="10.85546875" style="18" customWidth="1"/>
    <col min="15322" max="15322" width="32.42578125" style="18" bestFit="1" customWidth="1"/>
    <col min="15323" max="15332" width="16" style="18" customWidth="1"/>
    <col min="15333" max="15333" width="14.140625" style="18" bestFit="1" customWidth="1"/>
    <col min="15334" max="15334" width="13.42578125" style="18" bestFit="1" customWidth="1"/>
    <col min="15335" max="15335" width="15.42578125" style="18" bestFit="1" customWidth="1"/>
    <col min="15336" max="15336" width="13.42578125" style="18" bestFit="1" customWidth="1"/>
    <col min="15337" max="15337" width="14.7109375" style="18" customWidth="1"/>
    <col min="15338" max="15347" width="16" style="18" customWidth="1"/>
    <col min="15348" max="15348" width="13.85546875" style="18" customWidth="1"/>
    <col min="15349" max="15349" width="13.42578125" style="18" customWidth="1"/>
    <col min="15350" max="15350" width="12.7109375" style="18" customWidth="1"/>
    <col min="15351" max="15351" width="15.7109375" style="18" bestFit="1" customWidth="1"/>
    <col min="15352" max="15352" width="14.140625" style="18" customWidth="1"/>
    <col min="15353" max="15353" width="15.85546875" style="18" bestFit="1" customWidth="1"/>
    <col min="15354" max="15354" width="13.85546875" style="18" bestFit="1" customWidth="1"/>
    <col min="15355" max="15355" width="12.85546875" style="18" customWidth="1"/>
    <col min="15356" max="15356" width="16" style="18" customWidth="1"/>
    <col min="15357" max="15357" width="11.42578125" style="18" bestFit="1" customWidth="1"/>
    <col min="15358" max="15358" width="14.85546875" style="18" bestFit="1" customWidth="1"/>
    <col min="15359" max="15359" width="13.85546875" style="18" bestFit="1" customWidth="1"/>
    <col min="15360" max="15360" width="13.85546875" style="18" customWidth="1"/>
    <col min="15361" max="15361" width="13.85546875" style="18" bestFit="1" customWidth="1"/>
    <col min="15362" max="15362" width="16" style="18" customWidth="1"/>
    <col min="15363" max="15363" width="13" style="18" customWidth="1"/>
    <col min="15364" max="15364" width="13.42578125" style="18" bestFit="1" customWidth="1"/>
    <col min="15365" max="15365" width="10.7109375" style="18" bestFit="1" customWidth="1"/>
    <col min="15366" max="15366" width="12" style="18" bestFit="1" customWidth="1"/>
    <col min="15367" max="15367" width="14.7109375" style="18" bestFit="1" customWidth="1"/>
    <col min="15368" max="15368" width="15.28515625" style="18" customWidth="1"/>
    <col min="15369" max="15369" width="12.28515625" style="18" customWidth="1"/>
    <col min="15370" max="15370" width="8" style="18" bestFit="1" customWidth="1"/>
    <col min="15371" max="15372" width="13" style="18" bestFit="1" customWidth="1"/>
    <col min="15373" max="15373" width="8.85546875" style="18" bestFit="1" customWidth="1"/>
    <col min="15374" max="15374" width="16" style="18" customWidth="1"/>
    <col min="15375" max="15375" width="11.28515625" style="18" customWidth="1"/>
    <col min="15376" max="15376" width="13" style="18" bestFit="1" customWidth="1"/>
    <col min="15377" max="15377" width="14.42578125" style="18" customWidth="1"/>
    <col min="15378" max="15378" width="13" style="18" bestFit="1" customWidth="1"/>
    <col min="15379" max="15379" width="16" style="18" customWidth="1"/>
    <col min="15380" max="15380" width="11" style="18" bestFit="1" customWidth="1"/>
    <col min="15381" max="15381" width="12.140625" style="18" bestFit="1" customWidth="1"/>
    <col min="15382" max="15382" width="13.7109375" style="18" bestFit="1" customWidth="1"/>
    <col min="15383" max="15572" width="10.7109375" style="18"/>
    <col min="15573" max="15573" width="3.140625" style="18" bestFit="1" customWidth="1"/>
    <col min="15574" max="15574" width="17" style="18" bestFit="1" customWidth="1"/>
    <col min="15575" max="15575" width="17.7109375" style="18" customWidth="1"/>
    <col min="15576" max="15576" width="9.85546875" style="18" customWidth="1"/>
    <col min="15577" max="15577" width="10.85546875" style="18" customWidth="1"/>
    <col min="15578" max="15578" width="32.42578125" style="18" bestFit="1" customWidth="1"/>
    <col min="15579" max="15588" width="16" style="18" customWidth="1"/>
    <col min="15589" max="15589" width="14.140625" style="18" bestFit="1" customWidth="1"/>
    <col min="15590" max="15590" width="13.42578125" style="18" bestFit="1" customWidth="1"/>
    <col min="15591" max="15591" width="15.42578125" style="18" bestFit="1" customWidth="1"/>
    <col min="15592" max="15592" width="13.42578125" style="18" bestFit="1" customWidth="1"/>
    <col min="15593" max="15593" width="14.7109375" style="18" customWidth="1"/>
    <col min="15594" max="15603" width="16" style="18" customWidth="1"/>
    <col min="15604" max="15604" width="13.85546875" style="18" customWidth="1"/>
    <col min="15605" max="15605" width="13.42578125" style="18" customWidth="1"/>
    <col min="15606" max="15606" width="12.7109375" style="18" customWidth="1"/>
    <col min="15607" max="15607" width="15.7109375" style="18" bestFit="1" customWidth="1"/>
    <col min="15608" max="15608" width="14.140625" style="18" customWidth="1"/>
    <col min="15609" max="15609" width="15.85546875" style="18" bestFit="1" customWidth="1"/>
    <col min="15610" max="15610" width="13.85546875" style="18" bestFit="1" customWidth="1"/>
    <col min="15611" max="15611" width="12.85546875" style="18" customWidth="1"/>
    <col min="15612" max="15612" width="16" style="18" customWidth="1"/>
    <col min="15613" max="15613" width="11.42578125" style="18" bestFit="1" customWidth="1"/>
    <col min="15614" max="15614" width="14.85546875" style="18" bestFit="1" customWidth="1"/>
    <col min="15615" max="15615" width="13.85546875" style="18" bestFit="1" customWidth="1"/>
    <col min="15616" max="15616" width="13.85546875" style="18" customWidth="1"/>
    <col min="15617" max="15617" width="13.85546875" style="18" bestFit="1" customWidth="1"/>
    <col min="15618" max="15618" width="16" style="18" customWidth="1"/>
    <col min="15619" max="15619" width="13" style="18" customWidth="1"/>
    <col min="15620" max="15620" width="13.42578125" style="18" bestFit="1" customWidth="1"/>
    <col min="15621" max="15621" width="10.7109375" style="18" bestFit="1" customWidth="1"/>
    <col min="15622" max="15622" width="12" style="18" bestFit="1" customWidth="1"/>
    <col min="15623" max="15623" width="14.7109375" style="18" bestFit="1" customWidth="1"/>
    <col min="15624" max="15624" width="15.28515625" style="18" customWidth="1"/>
    <col min="15625" max="15625" width="12.28515625" style="18" customWidth="1"/>
    <col min="15626" max="15626" width="8" style="18" bestFit="1" customWidth="1"/>
    <col min="15627" max="15628" width="13" style="18" bestFit="1" customWidth="1"/>
    <col min="15629" max="15629" width="8.85546875" style="18" bestFit="1" customWidth="1"/>
    <col min="15630" max="15630" width="16" style="18" customWidth="1"/>
    <col min="15631" max="15631" width="11.28515625" style="18" customWidth="1"/>
    <col min="15632" max="15632" width="13" style="18" bestFit="1" customWidth="1"/>
    <col min="15633" max="15633" width="14.42578125" style="18" customWidth="1"/>
    <col min="15634" max="15634" width="13" style="18" bestFit="1" customWidth="1"/>
    <col min="15635" max="15635" width="16" style="18" customWidth="1"/>
    <col min="15636" max="15636" width="11" style="18" bestFit="1" customWidth="1"/>
    <col min="15637" max="15637" width="12.140625" style="18" bestFit="1" customWidth="1"/>
    <col min="15638" max="15638" width="13.7109375" style="18" bestFit="1" customWidth="1"/>
    <col min="15639" max="15828" width="10.7109375" style="18"/>
    <col min="15829" max="15829" width="3.140625" style="18" bestFit="1" customWidth="1"/>
    <col min="15830" max="15830" width="17" style="18" bestFit="1" customWidth="1"/>
    <col min="15831" max="15831" width="17.7109375" style="18" customWidth="1"/>
    <col min="15832" max="15832" width="9.85546875" style="18" customWidth="1"/>
    <col min="15833" max="15833" width="10.85546875" style="18" customWidth="1"/>
    <col min="15834" max="15834" width="32.42578125" style="18" bestFit="1" customWidth="1"/>
    <col min="15835" max="15844" width="16" style="18" customWidth="1"/>
    <col min="15845" max="15845" width="14.140625" style="18" bestFit="1" customWidth="1"/>
    <col min="15846" max="15846" width="13.42578125" style="18" bestFit="1" customWidth="1"/>
    <col min="15847" max="15847" width="15.42578125" style="18" bestFit="1" customWidth="1"/>
    <col min="15848" max="15848" width="13.42578125" style="18" bestFit="1" customWidth="1"/>
    <col min="15849" max="15849" width="14.7109375" style="18" customWidth="1"/>
    <col min="15850" max="15859" width="16" style="18" customWidth="1"/>
    <col min="15860" max="15860" width="13.85546875" style="18" customWidth="1"/>
    <col min="15861" max="15861" width="13.42578125" style="18" customWidth="1"/>
    <col min="15862" max="15862" width="12.7109375" style="18" customWidth="1"/>
    <col min="15863" max="15863" width="15.7109375" style="18" bestFit="1" customWidth="1"/>
    <col min="15864" max="15864" width="14.140625" style="18" customWidth="1"/>
    <col min="15865" max="15865" width="15.85546875" style="18" bestFit="1" customWidth="1"/>
    <col min="15866" max="15866" width="13.85546875" style="18" bestFit="1" customWidth="1"/>
    <col min="15867" max="15867" width="12.85546875" style="18" customWidth="1"/>
    <col min="15868" max="15868" width="16" style="18" customWidth="1"/>
    <col min="15869" max="15869" width="11.42578125" style="18" bestFit="1" customWidth="1"/>
    <col min="15870" max="15870" width="14.85546875" style="18" bestFit="1" customWidth="1"/>
    <col min="15871" max="15871" width="13.85546875" style="18" bestFit="1" customWidth="1"/>
    <col min="15872" max="15872" width="13.85546875" style="18" customWidth="1"/>
    <col min="15873" max="15873" width="13.85546875" style="18" bestFit="1" customWidth="1"/>
    <col min="15874" max="15874" width="16" style="18" customWidth="1"/>
    <col min="15875" max="15875" width="13" style="18" customWidth="1"/>
    <col min="15876" max="15876" width="13.42578125" style="18" bestFit="1" customWidth="1"/>
    <col min="15877" max="15877" width="10.7109375" style="18" bestFit="1" customWidth="1"/>
    <col min="15878" max="15878" width="12" style="18" bestFit="1" customWidth="1"/>
    <col min="15879" max="15879" width="14.7109375" style="18" bestFit="1" customWidth="1"/>
    <col min="15880" max="15880" width="15.28515625" style="18" customWidth="1"/>
    <col min="15881" max="15881" width="12.28515625" style="18" customWidth="1"/>
    <col min="15882" max="15882" width="8" style="18" bestFit="1" customWidth="1"/>
    <col min="15883" max="15884" width="13" style="18" bestFit="1" customWidth="1"/>
    <col min="15885" max="15885" width="8.85546875" style="18" bestFit="1" customWidth="1"/>
    <col min="15886" max="15886" width="16" style="18" customWidth="1"/>
    <col min="15887" max="15887" width="11.28515625" style="18" customWidth="1"/>
    <col min="15888" max="15888" width="13" style="18" bestFit="1" customWidth="1"/>
    <col min="15889" max="15889" width="14.42578125" style="18" customWidth="1"/>
    <col min="15890" max="15890" width="13" style="18" bestFit="1" customWidth="1"/>
    <col min="15891" max="15891" width="16" style="18" customWidth="1"/>
    <col min="15892" max="15892" width="11" style="18" bestFit="1" customWidth="1"/>
    <col min="15893" max="15893" width="12.140625" style="18" bestFit="1" customWidth="1"/>
    <col min="15894" max="15894" width="13.7109375" style="18" bestFit="1" customWidth="1"/>
    <col min="15895" max="16084" width="10.7109375" style="18"/>
    <col min="16085" max="16085" width="3.140625" style="18" bestFit="1" customWidth="1"/>
    <col min="16086" max="16086" width="17" style="18" bestFit="1" customWidth="1"/>
    <col min="16087" max="16087" width="17.7109375" style="18" customWidth="1"/>
    <col min="16088" max="16088" width="9.85546875" style="18" customWidth="1"/>
    <col min="16089" max="16089" width="10.85546875" style="18" customWidth="1"/>
    <col min="16090" max="16090" width="32.42578125" style="18" bestFit="1" customWidth="1"/>
    <col min="16091" max="16100" width="16" style="18" customWidth="1"/>
    <col min="16101" max="16101" width="14.140625" style="18" bestFit="1" customWidth="1"/>
    <col min="16102" max="16102" width="13.42578125" style="18" bestFit="1" customWidth="1"/>
    <col min="16103" max="16103" width="15.42578125" style="18" bestFit="1" customWidth="1"/>
    <col min="16104" max="16104" width="13.42578125" style="18" bestFit="1" customWidth="1"/>
    <col min="16105" max="16105" width="14.7109375" style="18" customWidth="1"/>
    <col min="16106" max="16115" width="16" style="18" customWidth="1"/>
    <col min="16116" max="16116" width="13.85546875" style="18" customWidth="1"/>
    <col min="16117" max="16117" width="13.42578125" style="18" customWidth="1"/>
    <col min="16118" max="16118" width="12.7109375" style="18" customWidth="1"/>
    <col min="16119" max="16119" width="15.7109375" style="18" bestFit="1" customWidth="1"/>
    <col min="16120" max="16120" width="14.140625" style="18" customWidth="1"/>
    <col min="16121" max="16121" width="15.85546875" style="18" bestFit="1" customWidth="1"/>
    <col min="16122" max="16122" width="13.85546875" style="18" bestFit="1" customWidth="1"/>
    <col min="16123" max="16123" width="12.85546875" style="18" customWidth="1"/>
    <col min="16124" max="16124" width="16" style="18" customWidth="1"/>
    <col min="16125" max="16125" width="11.42578125" style="18" bestFit="1" customWidth="1"/>
    <col min="16126" max="16126" width="14.85546875" style="18" bestFit="1" customWidth="1"/>
    <col min="16127" max="16127" width="13.85546875" style="18" bestFit="1" customWidth="1"/>
    <col min="16128" max="16128" width="13.85546875" style="18" customWidth="1"/>
    <col min="16129" max="16129" width="13.85546875" style="18" bestFit="1" customWidth="1"/>
    <col min="16130" max="16130" width="16" style="18" customWidth="1"/>
    <col min="16131" max="16131" width="13" style="18" customWidth="1"/>
    <col min="16132" max="16132" width="13.42578125" style="18" bestFit="1" customWidth="1"/>
    <col min="16133" max="16133" width="10.7109375" style="18" bestFit="1" customWidth="1"/>
    <col min="16134" max="16134" width="12" style="18" bestFit="1" customWidth="1"/>
    <col min="16135" max="16135" width="14.7109375" style="18" bestFit="1" customWidth="1"/>
    <col min="16136" max="16136" width="15.28515625" style="18" customWidth="1"/>
    <col min="16137" max="16137" width="12.28515625" style="18" customWidth="1"/>
    <col min="16138" max="16138" width="8" style="18" bestFit="1" customWidth="1"/>
    <col min="16139" max="16140" width="13" style="18" bestFit="1" customWidth="1"/>
    <col min="16141" max="16141" width="8.85546875" style="18" bestFit="1" customWidth="1"/>
    <col min="16142" max="16142" width="16" style="18" customWidth="1"/>
    <col min="16143" max="16143" width="11.28515625" style="18" customWidth="1"/>
    <col min="16144" max="16144" width="13" style="18" bestFit="1" customWidth="1"/>
    <col min="16145" max="16145" width="14.42578125" style="18" customWidth="1"/>
    <col min="16146" max="16146" width="13" style="18" bestFit="1" customWidth="1"/>
    <col min="16147" max="16147" width="16" style="18" customWidth="1"/>
    <col min="16148" max="16148" width="11" style="18" bestFit="1" customWidth="1"/>
    <col min="16149" max="16149" width="12.140625" style="18" bestFit="1" customWidth="1"/>
    <col min="16150" max="16150" width="13.7109375" style="18" bestFit="1" customWidth="1"/>
    <col min="16151" max="16384" width="10.7109375" style="18"/>
  </cols>
  <sheetData>
    <row r="1" spans="1:36" s="12" customFormat="1" x14ac:dyDescent="0.2">
      <c r="A1" s="10"/>
      <c r="B1" s="11"/>
      <c r="C1" s="11"/>
      <c r="D1" s="11"/>
      <c r="E1" s="11"/>
      <c r="F1" s="11"/>
      <c r="G1" s="72" t="s">
        <v>7</v>
      </c>
      <c r="H1" s="72"/>
      <c r="I1" s="72"/>
      <c r="J1" s="72"/>
      <c r="K1" s="72"/>
      <c r="L1" s="72"/>
      <c r="M1" s="72"/>
      <c r="N1" s="72"/>
      <c r="O1" s="72"/>
      <c r="P1" s="72"/>
      <c r="Q1" s="72"/>
      <c r="R1" s="72"/>
      <c r="S1" s="72"/>
      <c r="T1" s="72"/>
      <c r="U1" s="72" t="s">
        <v>47</v>
      </c>
      <c r="V1" s="72"/>
      <c r="W1" s="72"/>
      <c r="X1" s="72"/>
      <c r="Y1" s="72" t="s">
        <v>43</v>
      </c>
      <c r="Z1" s="72"/>
      <c r="AA1" s="72" t="s">
        <v>48</v>
      </c>
      <c r="AB1" s="72"/>
      <c r="AC1" s="72"/>
      <c r="AD1" s="72"/>
      <c r="AE1" s="72"/>
      <c r="AF1" s="72"/>
      <c r="AG1" s="75" t="s">
        <v>10</v>
      </c>
      <c r="AH1" s="75"/>
      <c r="AI1" s="75"/>
    </row>
    <row r="2" spans="1:36" s="13" customFormat="1" ht="112.2" x14ac:dyDescent="0.2">
      <c r="A2" s="2" t="s">
        <v>11</v>
      </c>
      <c r="B2" s="11" t="s">
        <v>42</v>
      </c>
      <c r="C2" s="11" t="s">
        <v>3</v>
      </c>
      <c r="D2" s="11" t="s">
        <v>44</v>
      </c>
      <c r="E2" s="11" t="s">
        <v>4</v>
      </c>
      <c r="F2" s="11" t="s">
        <v>5</v>
      </c>
      <c r="G2" s="11" t="s">
        <v>73</v>
      </c>
      <c r="H2" s="69" t="s">
        <v>45</v>
      </c>
      <c r="I2" s="49" t="s">
        <v>74</v>
      </c>
      <c r="J2" s="69" t="s">
        <v>45</v>
      </c>
      <c r="K2" s="11" t="s">
        <v>75</v>
      </c>
      <c r="L2" s="69" t="s">
        <v>45</v>
      </c>
      <c r="M2" s="11" t="s">
        <v>76</v>
      </c>
      <c r="N2" s="69" t="s">
        <v>45</v>
      </c>
      <c r="O2" s="11" t="s">
        <v>77</v>
      </c>
      <c r="P2" s="69" t="s">
        <v>45</v>
      </c>
      <c r="Q2" s="11" t="s">
        <v>78</v>
      </c>
      <c r="R2" s="69" t="s">
        <v>45</v>
      </c>
      <c r="S2" s="11" t="s">
        <v>79</v>
      </c>
      <c r="T2" s="69" t="s">
        <v>45</v>
      </c>
      <c r="U2" s="11" t="s">
        <v>80</v>
      </c>
      <c r="V2" s="69" t="s">
        <v>45</v>
      </c>
      <c r="W2" s="11" t="s">
        <v>81</v>
      </c>
      <c r="X2" s="69" t="s">
        <v>45</v>
      </c>
      <c r="Y2" s="11" t="s">
        <v>82</v>
      </c>
      <c r="Z2" s="69" t="s">
        <v>45</v>
      </c>
      <c r="AA2" s="11" t="s">
        <v>83</v>
      </c>
      <c r="AB2" s="69" t="s">
        <v>45</v>
      </c>
      <c r="AC2" s="11" t="s">
        <v>84</v>
      </c>
      <c r="AD2" s="69" t="s">
        <v>45</v>
      </c>
      <c r="AE2" s="11" t="s">
        <v>85</v>
      </c>
      <c r="AF2" s="69" t="s">
        <v>45</v>
      </c>
      <c r="AG2" s="11" t="s">
        <v>0</v>
      </c>
      <c r="AH2" s="11" t="s">
        <v>1</v>
      </c>
      <c r="AI2" s="11" t="s">
        <v>2</v>
      </c>
    </row>
    <row r="3" spans="1:36" s="16" customFormat="1" ht="102" x14ac:dyDescent="0.2">
      <c r="A3" s="16">
        <v>1</v>
      </c>
      <c r="B3" s="14" t="s">
        <v>91</v>
      </c>
      <c r="C3" s="14" t="s">
        <v>92</v>
      </c>
      <c r="D3" s="14" t="s">
        <v>49</v>
      </c>
      <c r="E3" s="14" t="s">
        <v>93</v>
      </c>
      <c r="F3" s="16" t="s">
        <v>94</v>
      </c>
      <c r="G3" s="5">
        <v>2</v>
      </c>
      <c r="H3" s="70" t="s">
        <v>95</v>
      </c>
      <c r="I3" s="5">
        <v>2</v>
      </c>
      <c r="J3" s="70" t="s">
        <v>96</v>
      </c>
      <c r="K3" s="5">
        <v>2</v>
      </c>
      <c r="L3" s="70" t="s">
        <v>97</v>
      </c>
      <c r="M3" s="5">
        <v>2</v>
      </c>
      <c r="N3" s="70" t="s">
        <v>98</v>
      </c>
      <c r="O3" s="5">
        <v>2</v>
      </c>
      <c r="P3" s="70" t="s">
        <v>99</v>
      </c>
      <c r="Q3" s="5">
        <v>2</v>
      </c>
      <c r="R3" s="70" t="s">
        <v>100</v>
      </c>
      <c r="S3" s="5">
        <v>2</v>
      </c>
      <c r="T3" s="70" t="s">
        <v>101</v>
      </c>
      <c r="U3" s="5">
        <v>2</v>
      </c>
      <c r="V3" s="71" t="s">
        <v>102</v>
      </c>
      <c r="W3" s="5">
        <v>2</v>
      </c>
      <c r="X3" s="70" t="s">
        <v>103</v>
      </c>
      <c r="Y3" s="5">
        <v>2</v>
      </c>
      <c r="Z3" s="70" t="s">
        <v>104</v>
      </c>
      <c r="AA3" s="5">
        <v>2</v>
      </c>
      <c r="AB3" s="70" t="s">
        <v>105</v>
      </c>
      <c r="AC3" s="5">
        <v>2</v>
      </c>
      <c r="AD3" s="71" t="s">
        <v>106</v>
      </c>
      <c r="AE3" s="5">
        <v>2</v>
      </c>
      <c r="AF3" s="70" t="s">
        <v>107</v>
      </c>
      <c r="AG3" s="15" t="s">
        <v>51</v>
      </c>
      <c r="AH3" s="15" t="s">
        <v>52</v>
      </c>
      <c r="AI3" s="16" t="s">
        <v>53</v>
      </c>
      <c r="AJ3" s="17">
        <v>43953.65892361111</v>
      </c>
    </row>
    <row r="4" spans="1:36" ht="10.5" customHeight="1" x14ac:dyDescent="0.2">
      <c r="A4" s="16">
        <v>2</v>
      </c>
      <c r="D4" s="14" t="s">
        <v>49</v>
      </c>
      <c r="E4" s="14">
        <v>3</v>
      </c>
      <c r="F4" s="14" t="s">
        <v>108</v>
      </c>
      <c r="G4" s="5">
        <v>2</v>
      </c>
      <c r="H4" s="70" t="s">
        <v>109</v>
      </c>
      <c r="I4" s="5">
        <v>2</v>
      </c>
      <c r="J4" s="70" t="s">
        <v>110</v>
      </c>
      <c r="K4" s="5">
        <v>2</v>
      </c>
      <c r="L4" s="70" t="s">
        <v>111</v>
      </c>
      <c r="M4" s="5">
        <v>1</v>
      </c>
      <c r="N4" s="70" t="s">
        <v>112</v>
      </c>
      <c r="O4" s="5">
        <v>1</v>
      </c>
      <c r="P4" s="70" t="s">
        <v>113</v>
      </c>
      <c r="Q4" s="5">
        <v>1</v>
      </c>
      <c r="R4" s="70" t="s">
        <v>114</v>
      </c>
      <c r="S4" s="5">
        <v>1</v>
      </c>
      <c r="T4" s="70" t="s">
        <v>114</v>
      </c>
      <c r="U4" s="5">
        <v>2</v>
      </c>
      <c r="V4" s="70" t="s">
        <v>115</v>
      </c>
      <c r="W4" s="45">
        <v>2</v>
      </c>
      <c r="X4" s="70" t="s">
        <v>116</v>
      </c>
      <c r="Y4" s="5">
        <v>2</v>
      </c>
      <c r="Z4" s="70" t="s">
        <v>117</v>
      </c>
      <c r="AA4" s="5">
        <v>2</v>
      </c>
      <c r="AB4" s="70" t="s">
        <v>118</v>
      </c>
      <c r="AC4" s="5">
        <v>2</v>
      </c>
      <c r="AD4" s="70" t="s">
        <v>119</v>
      </c>
      <c r="AE4" s="45">
        <v>2</v>
      </c>
      <c r="AF4" s="70" t="s">
        <v>120</v>
      </c>
      <c r="AG4" s="15" t="s">
        <v>121</v>
      </c>
      <c r="AH4" s="15" t="s">
        <v>52</v>
      </c>
      <c r="AI4" s="16" t="s">
        <v>53</v>
      </c>
      <c r="AJ4" s="68">
        <v>43951.609675925924</v>
      </c>
    </row>
    <row r="5" spans="1:36" ht="10.5" customHeight="1" x14ac:dyDescent="0.2">
      <c r="A5" s="16">
        <v>3</v>
      </c>
      <c r="D5" s="14" t="s">
        <v>49</v>
      </c>
      <c r="E5" s="14">
        <v>3</v>
      </c>
      <c r="F5" s="14" t="s">
        <v>122</v>
      </c>
      <c r="G5" s="5">
        <v>1</v>
      </c>
      <c r="H5" s="70" t="s">
        <v>6</v>
      </c>
      <c r="I5" s="5">
        <v>2</v>
      </c>
      <c r="J5" s="70" t="s">
        <v>6</v>
      </c>
      <c r="K5" s="5">
        <v>1</v>
      </c>
      <c r="L5" s="70" t="s">
        <v>6</v>
      </c>
      <c r="M5" s="5">
        <v>2</v>
      </c>
      <c r="N5" s="70" t="s">
        <v>6</v>
      </c>
      <c r="O5" s="5">
        <v>1</v>
      </c>
      <c r="P5" s="70" t="s">
        <v>6</v>
      </c>
      <c r="Q5" s="5">
        <v>1</v>
      </c>
      <c r="R5" s="70" t="s">
        <v>6</v>
      </c>
      <c r="S5" s="5">
        <v>1</v>
      </c>
      <c r="T5" s="70" t="s">
        <v>6</v>
      </c>
      <c r="U5" s="5">
        <v>2</v>
      </c>
      <c r="V5" s="70" t="s">
        <v>6</v>
      </c>
      <c r="W5" s="45">
        <v>2</v>
      </c>
      <c r="X5" s="70" t="s">
        <v>6</v>
      </c>
      <c r="Y5" s="5">
        <v>2</v>
      </c>
      <c r="Z5" s="70" t="s">
        <v>6</v>
      </c>
      <c r="AA5" s="5">
        <v>2</v>
      </c>
      <c r="AB5" s="70" t="s">
        <v>6</v>
      </c>
      <c r="AC5" s="5">
        <v>2</v>
      </c>
      <c r="AD5" s="70" t="s">
        <v>6</v>
      </c>
      <c r="AE5" s="45">
        <v>2</v>
      </c>
      <c r="AF5" s="70" t="s">
        <v>6</v>
      </c>
      <c r="AG5" s="15" t="s">
        <v>121</v>
      </c>
      <c r="AH5" s="15" t="s">
        <v>123</v>
      </c>
      <c r="AI5" s="16" t="s">
        <v>124</v>
      </c>
      <c r="AJ5" s="68">
        <v>43951.544918981483</v>
      </c>
    </row>
    <row r="6" spans="1:36" ht="10.5" customHeight="1" x14ac:dyDescent="0.2">
      <c r="A6" s="16">
        <v>4</v>
      </c>
      <c r="D6" s="14" t="s">
        <v>49</v>
      </c>
      <c r="E6" s="14" t="s">
        <v>202</v>
      </c>
      <c r="F6" s="14" t="s">
        <v>203</v>
      </c>
      <c r="G6" s="5">
        <v>2</v>
      </c>
      <c r="H6" s="70" t="s">
        <v>6</v>
      </c>
      <c r="I6" s="5">
        <v>2</v>
      </c>
      <c r="J6" s="70" t="s">
        <v>6</v>
      </c>
      <c r="K6" s="5">
        <v>2</v>
      </c>
      <c r="L6" s="70" t="s">
        <v>6</v>
      </c>
      <c r="M6" s="5">
        <v>2</v>
      </c>
      <c r="N6" s="70" t="s">
        <v>6</v>
      </c>
      <c r="O6" s="5">
        <v>2</v>
      </c>
      <c r="P6" s="70" t="s">
        <v>6</v>
      </c>
      <c r="Q6" s="5">
        <v>2</v>
      </c>
      <c r="R6" s="70" t="s">
        <v>6</v>
      </c>
      <c r="S6" s="5">
        <v>2</v>
      </c>
      <c r="T6" s="70" t="s">
        <v>6</v>
      </c>
      <c r="U6" s="5">
        <v>2</v>
      </c>
      <c r="V6" s="70" t="s">
        <v>6</v>
      </c>
      <c r="W6" s="45">
        <v>2</v>
      </c>
      <c r="X6" s="70" t="s">
        <v>6</v>
      </c>
      <c r="Y6" s="5">
        <v>1</v>
      </c>
      <c r="Z6" s="70" t="s">
        <v>6</v>
      </c>
      <c r="AA6" s="5">
        <v>2</v>
      </c>
      <c r="AB6" s="70" t="s">
        <v>6</v>
      </c>
      <c r="AC6" s="5">
        <v>2</v>
      </c>
      <c r="AD6" s="70" t="s">
        <v>6</v>
      </c>
      <c r="AE6" s="45">
        <v>1</v>
      </c>
      <c r="AF6" s="70" t="s">
        <v>6</v>
      </c>
      <c r="AG6" s="15" t="s">
        <v>51</v>
      </c>
      <c r="AH6" s="15" t="s">
        <v>52</v>
      </c>
      <c r="AI6" s="16" t="s">
        <v>53</v>
      </c>
      <c r="AJ6" s="68">
        <v>44022.537534722222</v>
      </c>
    </row>
    <row r="7" spans="1:36" ht="10.5" customHeight="1" x14ac:dyDescent="0.2">
      <c r="A7" s="16">
        <v>5</v>
      </c>
      <c r="D7" s="14" t="s">
        <v>49</v>
      </c>
      <c r="E7" s="14" t="s">
        <v>204</v>
      </c>
      <c r="F7" s="14" t="s">
        <v>205</v>
      </c>
      <c r="G7" s="5">
        <v>2</v>
      </c>
      <c r="H7" s="70" t="s">
        <v>6</v>
      </c>
      <c r="I7" s="5">
        <v>2</v>
      </c>
      <c r="J7" s="70" t="s">
        <v>6</v>
      </c>
      <c r="K7" s="5">
        <v>2</v>
      </c>
      <c r="L7" s="70" t="s">
        <v>6</v>
      </c>
      <c r="M7" s="5">
        <v>2</v>
      </c>
      <c r="N7" s="70" t="s">
        <v>6</v>
      </c>
      <c r="O7" s="5">
        <v>2</v>
      </c>
      <c r="P7" s="70" t="s">
        <v>6</v>
      </c>
      <c r="Q7" s="5">
        <v>2</v>
      </c>
      <c r="R7" s="70" t="s">
        <v>6</v>
      </c>
      <c r="S7" s="5">
        <v>2</v>
      </c>
      <c r="T7" s="70" t="s">
        <v>6</v>
      </c>
      <c r="U7" s="5">
        <v>2</v>
      </c>
      <c r="V7" s="70" t="s">
        <v>6</v>
      </c>
      <c r="W7" s="45">
        <v>2</v>
      </c>
      <c r="X7" s="70" t="s">
        <v>6</v>
      </c>
      <c r="Y7" s="5">
        <v>1</v>
      </c>
      <c r="Z7" s="70" t="s">
        <v>6</v>
      </c>
      <c r="AA7" s="5">
        <v>2</v>
      </c>
      <c r="AB7" s="70" t="s">
        <v>6</v>
      </c>
      <c r="AC7" s="5">
        <v>2</v>
      </c>
      <c r="AD7" s="70" t="s">
        <v>6</v>
      </c>
      <c r="AE7" s="45">
        <v>1</v>
      </c>
      <c r="AF7" s="70" t="s">
        <v>6</v>
      </c>
      <c r="AG7" s="15" t="s">
        <v>51</v>
      </c>
      <c r="AH7" s="15" t="s">
        <v>52</v>
      </c>
      <c r="AI7" s="16" t="s">
        <v>53</v>
      </c>
      <c r="AJ7" s="68">
        <v>43984.463067129633</v>
      </c>
    </row>
    <row r="8" spans="1:36" ht="20.399999999999999" x14ac:dyDescent="0.2">
      <c r="A8" s="16">
        <v>6</v>
      </c>
      <c r="D8" s="14" t="s">
        <v>49</v>
      </c>
      <c r="E8" s="14" t="s">
        <v>93</v>
      </c>
      <c r="F8" s="14" t="s">
        <v>125</v>
      </c>
      <c r="G8" s="5">
        <v>2</v>
      </c>
      <c r="H8" s="70" t="s">
        <v>126</v>
      </c>
      <c r="I8" s="5">
        <v>1</v>
      </c>
      <c r="J8" s="70" t="s">
        <v>127</v>
      </c>
      <c r="K8" s="5">
        <v>2</v>
      </c>
      <c r="L8" s="70" t="s">
        <v>128</v>
      </c>
      <c r="M8" s="5">
        <v>1</v>
      </c>
      <c r="N8" s="70" t="s">
        <v>129</v>
      </c>
      <c r="O8" s="5">
        <v>2</v>
      </c>
      <c r="P8" s="70" t="s">
        <v>130</v>
      </c>
      <c r="Q8" s="5">
        <v>2</v>
      </c>
      <c r="R8" s="70" t="s">
        <v>131</v>
      </c>
      <c r="S8" s="5">
        <v>1</v>
      </c>
      <c r="T8" s="70" t="s">
        <v>132</v>
      </c>
      <c r="U8" s="5">
        <v>1</v>
      </c>
      <c r="V8" s="70" t="s">
        <v>133</v>
      </c>
      <c r="W8" s="45">
        <v>2</v>
      </c>
      <c r="X8" s="70" t="s">
        <v>134</v>
      </c>
      <c r="Y8" s="5">
        <v>2</v>
      </c>
      <c r="Z8" s="70" t="s">
        <v>135</v>
      </c>
      <c r="AA8" s="5">
        <v>2</v>
      </c>
      <c r="AB8" s="70" t="s">
        <v>136</v>
      </c>
      <c r="AC8" s="5">
        <v>2</v>
      </c>
      <c r="AD8" s="70" t="s">
        <v>137</v>
      </c>
      <c r="AE8" s="45">
        <v>2</v>
      </c>
      <c r="AF8" s="70" t="s">
        <v>138</v>
      </c>
      <c r="AG8" s="15" t="s">
        <v>51</v>
      </c>
      <c r="AH8" s="15" t="s">
        <v>52</v>
      </c>
      <c r="AI8" s="16" t="s">
        <v>53</v>
      </c>
      <c r="AJ8" s="68">
        <v>43953.938807870371</v>
      </c>
    </row>
    <row r="9" spans="1:36" ht="30.6" x14ac:dyDescent="0.2">
      <c r="A9" s="16">
        <v>7</v>
      </c>
      <c r="D9" s="14" t="s">
        <v>49</v>
      </c>
      <c r="E9" s="14" t="s">
        <v>204</v>
      </c>
      <c r="F9" s="14" t="s">
        <v>206</v>
      </c>
      <c r="G9" s="5">
        <v>2</v>
      </c>
      <c r="H9" s="70" t="s">
        <v>6</v>
      </c>
      <c r="I9" s="5">
        <v>2</v>
      </c>
      <c r="J9" s="70" t="s">
        <v>6</v>
      </c>
      <c r="K9" s="5">
        <v>2</v>
      </c>
      <c r="L9" s="70" t="s">
        <v>6</v>
      </c>
      <c r="M9" s="5">
        <v>2</v>
      </c>
      <c r="N9" s="70" t="s">
        <v>6</v>
      </c>
      <c r="O9" s="5">
        <v>2</v>
      </c>
      <c r="P9" s="70" t="s">
        <v>6</v>
      </c>
      <c r="Q9" s="5">
        <v>2</v>
      </c>
      <c r="R9" s="70" t="s">
        <v>6</v>
      </c>
      <c r="S9" s="5">
        <v>2</v>
      </c>
      <c r="T9" s="70" t="s">
        <v>6</v>
      </c>
      <c r="U9" s="5">
        <v>2</v>
      </c>
      <c r="V9" s="70" t="s">
        <v>6</v>
      </c>
      <c r="W9" s="45">
        <v>2</v>
      </c>
      <c r="X9" s="70" t="s">
        <v>6</v>
      </c>
      <c r="Y9" s="5">
        <v>2</v>
      </c>
      <c r="Z9" s="70" t="s">
        <v>6</v>
      </c>
      <c r="AA9" s="5">
        <v>2</v>
      </c>
      <c r="AB9" s="70" t="s">
        <v>6</v>
      </c>
      <c r="AC9" s="5">
        <v>2</v>
      </c>
      <c r="AD9" s="70" t="s">
        <v>6</v>
      </c>
      <c r="AE9" s="45">
        <v>2</v>
      </c>
      <c r="AF9" s="70" t="s">
        <v>207</v>
      </c>
      <c r="AG9" s="14" t="s">
        <v>51</v>
      </c>
      <c r="AH9" s="14" t="s">
        <v>52</v>
      </c>
      <c r="AI9" s="14" t="s">
        <v>53</v>
      </c>
      <c r="AJ9" s="68">
        <v>44022.533055555556</v>
      </c>
    </row>
    <row r="10" spans="1:36" ht="40.799999999999997" x14ac:dyDescent="0.2">
      <c r="A10" s="16">
        <v>8</v>
      </c>
      <c r="D10" s="14" t="s">
        <v>49</v>
      </c>
      <c r="E10" s="14">
        <v>1</v>
      </c>
      <c r="F10" s="14" t="s">
        <v>140</v>
      </c>
      <c r="G10" s="5">
        <v>2</v>
      </c>
      <c r="H10" s="70" t="s">
        <v>54</v>
      </c>
      <c r="I10" s="5">
        <v>2</v>
      </c>
      <c r="J10" s="70" t="s">
        <v>55</v>
      </c>
      <c r="K10" s="5">
        <v>2</v>
      </c>
      <c r="L10" s="70" t="s">
        <v>56</v>
      </c>
      <c r="M10" s="5">
        <v>2</v>
      </c>
      <c r="N10" s="70" t="s">
        <v>57</v>
      </c>
      <c r="O10" s="5">
        <v>2</v>
      </c>
      <c r="P10" s="70" t="s">
        <v>58</v>
      </c>
      <c r="Q10" s="5">
        <v>2</v>
      </c>
      <c r="R10" s="70" t="s">
        <v>59</v>
      </c>
      <c r="S10" s="5">
        <v>2</v>
      </c>
      <c r="T10" s="70" t="s">
        <v>59</v>
      </c>
      <c r="U10" s="5">
        <v>2</v>
      </c>
      <c r="V10" s="70" t="s">
        <v>60</v>
      </c>
      <c r="W10" s="45">
        <v>1</v>
      </c>
      <c r="X10" s="70" t="s">
        <v>141</v>
      </c>
      <c r="Y10" s="5">
        <v>2</v>
      </c>
      <c r="Z10" s="70" t="s">
        <v>61</v>
      </c>
      <c r="AA10" s="5">
        <v>2</v>
      </c>
      <c r="AB10" s="70" t="s">
        <v>62</v>
      </c>
      <c r="AC10" s="5">
        <v>2</v>
      </c>
      <c r="AD10" s="70" t="s">
        <v>63</v>
      </c>
      <c r="AE10" s="45">
        <v>2</v>
      </c>
      <c r="AF10" s="70" t="s">
        <v>142</v>
      </c>
      <c r="AG10" s="14" t="s">
        <v>51</v>
      </c>
      <c r="AH10" s="14" t="s">
        <v>52</v>
      </c>
      <c r="AI10" s="14" t="s">
        <v>53</v>
      </c>
      <c r="AJ10" s="68">
        <v>43951.600902777776</v>
      </c>
    </row>
    <row r="11" spans="1:36" ht="40.799999999999997" x14ac:dyDescent="0.2">
      <c r="A11" s="16">
        <v>9</v>
      </c>
      <c r="D11" s="14" t="s">
        <v>49</v>
      </c>
      <c r="E11" s="14">
        <v>1</v>
      </c>
      <c r="F11" s="14" t="s">
        <v>139</v>
      </c>
      <c r="G11" s="5">
        <v>2</v>
      </c>
      <c r="H11" s="70" t="s">
        <v>6</v>
      </c>
      <c r="I11" s="5">
        <v>2</v>
      </c>
      <c r="J11" s="70" t="s">
        <v>6</v>
      </c>
      <c r="K11" s="5">
        <v>2</v>
      </c>
      <c r="L11" s="70" t="s">
        <v>6</v>
      </c>
      <c r="M11" s="5">
        <v>1</v>
      </c>
      <c r="N11" s="70" t="s">
        <v>6</v>
      </c>
      <c r="O11" s="5">
        <v>2</v>
      </c>
      <c r="P11" s="70" t="s">
        <v>6</v>
      </c>
      <c r="Q11" s="5">
        <v>2</v>
      </c>
      <c r="R11" s="70" t="s">
        <v>6</v>
      </c>
      <c r="S11" s="5">
        <v>1</v>
      </c>
      <c r="T11" s="70" t="s">
        <v>6</v>
      </c>
      <c r="U11" s="5">
        <v>2</v>
      </c>
      <c r="V11" s="70" t="s">
        <v>6</v>
      </c>
      <c r="W11" s="45">
        <v>2</v>
      </c>
      <c r="X11" s="70" t="s">
        <v>6</v>
      </c>
      <c r="Y11" s="5">
        <v>2</v>
      </c>
      <c r="Z11" s="70" t="s">
        <v>6</v>
      </c>
      <c r="AA11" s="5">
        <v>2</v>
      </c>
      <c r="AB11" s="70" t="s">
        <v>6</v>
      </c>
      <c r="AC11" s="5">
        <v>2</v>
      </c>
      <c r="AD11" s="70" t="s">
        <v>6</v>
      </c>
      <c r="AE11" s="45">
        <v>2</v>
      </c>
      <c r="AF11" s="70" t="s">
        <v>6</v>
      </c>
      <c r="AG11" s="14" t="s">
        <v>51</v>
      </c>
      <c r="AH11" s="14" t="s">
        <v>52</v>
      </c>
      <c r="AI11" s="14" t="s">
        <v>53</v>
      </c>
      <c r="AJ11" s="68">
        <v>43951.542581018519</v>
      </c>
    </row>
    <row r="12" spans="1:36" ht="20.399999999999999" x14ac:dyDescent="0.2">
      <c r="A12" s="16">
        <v>10</v>
      </c>
      <c r="D12" s="14" t="s">
        <v>49</v>
      </c>
      <c r="E12" s="14">
        <v>3</v>
      </c>
      <c r="F12" s="14" t="s">
        <v>143</v>
      </c>
      <c r="G12" s="5">
        <v>2</v>
      </c>
      <c r="H12" s="70" t="s">
        <v>144</v>
      </c>
      <c r="I12" s="5">
        <v>2</v>
      </c>
      <c r="J12" s="70" t="s">
        <v>145</v>
      </c>
      <c r="K12" s="5">
        <v>2</v>
      </c>
      <c r="L12" s="70" t="s">
        <v>146</v>
      </c>
      <c r="M12" s="5">
        <v>2</v>
      </c>
      <c r="N12" s="70" t="s">
        <v>147</v>
      </c>
      <c r="O12" s="5">
        <v>2</v>
      </c>
      <c r="P12" s="70" t="s">
        <v>148</v>
      </c>
      <c r="Q12" s="5">
        <v>2</v>
      </c>
      <c r="R12" s="70" t="s">
        <v>50</v>
      </c>
      <c r="S12" s="5">
        <v>2</v>
      </c>
      <c r="T12" s="70" t="s">
        <v>6</v>
      </c>
      <c r="U12" s="5">
        <v>2</v>
      </c>
      <c r="V12" s="70" t="s">
        <v>149</v>
      </c>
      <c r="W12" s="45">
        <v>2</v>
      </c>
      <c r="X12" s="70" t="s">
        <v>150</v>
      </c>
      <c r="Y12" s="5">
        <v>2</v>
      </c>
      <c r="Z12" s="70" t="s">
        <v>151</v>
      </c>
      <c r="AA12" s="5">
        <v>2</v>
      </c>
      <c r="AB12" s="70" t="s">
        <v>6</v>
      </c>
      <c r="AC12" s="5">
        <v>2</v>
      </c>
      <c r="AD12" s="70" t="s">
        <v>152</v>
      </c>
      <c r="AE12" s="45">
        <v>2</v>
      </c>
      <c r="AF12" s="70" t="s">
        <v>153</v>
      </c>
      <c r="AG12" s="14" t="s">
        <v>51</v>
      </c>
      <c r="AH12" s="14" t="s">
        <v>52</v>
      </c>
      <c r="AI12" s="14" t="s">
        <v>53</v>
      </c>
      <c r="AJ12" s="68">
        <v>43955.521157407406</v>
      </c>
    </row>
    <row r="13" spans="1:36" ht="40.799999999999997" x14ac:dyDescent="0.2">
      <c r="A13" s="16">
        <v>11</v>
      </c>
      <c r="D13" s="14" t="s">
        <v>49</v>
      </c>
      <c r="E13" s="14" t="s">
        <v>154</v>
      </c>
      <c r="F13" s="14" t="s">
        <v>155</v>
      </c>
      <c r="G13" s="5">
        <v>2</v>
      </c>
      <c r="H13" s="70" t="s">
        <v>156</v>
      </c>
      <c r="I13" s="5">
        <v>2</v>
      </c>
      <c r="J13" s="70" t="s">
        <v>157</v>
      </c>
      <c r="K13" s="5">
        <v>2</v>
      </c>
      <c r="L13" s="70" t="s">
        <v>158</v>
      </c>
      <c r="M13" s="5">
        <v>2</v>
      </c>
      <c r="N13" s="70" t="s">
        <v>159</v>
      </c>
      <c r="O13" s="5">
        <v>2</v>
      </c>
      <c r="P13" s="70" t="s">
        <v>160</v>
      </c>
      <c r="Q13" s="5">
        <v>2</v>
      </c>
      <c r="R13" s="70" t="s">
        <v>6</v>
      </c>
      <c r="S13" s="5">
        <v>2</v>
      </c>
      <c r="T13" s="70" t="s">
        <v>161</v>
      </c>
      <c r="U13" s="5">
        <v>2</v>
      </c>
      <c r="V13" s="70" t="s">
        <v>162</v>
      </c>
      <c r="W13" s="45">
        <v>2</v>
      </c>
      <c r="X13" s="70" t="s">
        <v>6</v>
      </c>
      <c r="Y13" s="5">
        <v>2</v>
      </c>
      <c r="Z13" s="70" t="s">
        <v>6</v>
      </c>
      <c r="AA13" s="5">
        <v>2</v>
      </c>
      <c r="AB13" s="70" t="s">
        <v>163</v>
      </c>
      <c r="AC13" s="5">
        <v>2</v>
      </c>
      <c r="AD13" s="70" t="s">
        <v>164</v>
      </c>
      <c r="AE13" s="45">
        <v>2</v>
      </c>
      <c r="AF13" s="70" t="s">
        <v>165</v>
      </c>
      <c r="AG13" s="14" t="s">
        <v>51</v>
      </c>
      <c r="AH13" s="14" t="s">
        <v>52</v>
      </c>
      <c r="AI13" s="14" t="s">
        <v>53</v>
      </c>
      <c r="AJ13" s="68">
        <v>43955.4215625</v>
      </c>
    </row>
    <row r="14" spans="1:36" x14ac:dyDescent="0.2">
      <c r="A14" s="16">
        <v>12</v>
      </c>
      <c r="D14" s="14" t="s">
        <v>49</v>
      </c>
      <c r="E14" s="14">
        <v>2</v>
      </c>
      <c r="F14" s="14" t="s">
        <v>166</v>
      </c>
      <c r="G14" s="5">
        <v>2</v>
      </c>
      <c r="H14" s="70" t="s">
        <v>167</v>
      </c>
      <c r="I14" s="5">
        <v>2</v>
      </c>
      <c r="J14" s="70" t="s">
        <v>168</v>
      </c>
      <c r="K14" s="5">
        <v>2</v>
      </c>
      <c r="L14" s="70" t="s">
        <v>169</v>
      </c>
      <c r="M14" s="5">
        <v>2</v>
      </c>
      <c r="N14" s="70" t="s">
        <v>170</v>
      </c>
      <c r="O14" s="5">
        <v>2</v>
      </c>
      <c r="P14" s="70" t="s">
        <v>6</v>
      </c>
      <c r="Q14" s="5">
        <v>2</v>
      </c>
      <c r="R14" s="70" t="s">
        <v>50</v>
      </c>
      <c r="S14" s="19">
        <v>2</v>
      </c>
      <c r="T14" s="70" t="s">
        <v>6</v>
      </c>
      <c r="U14" s="5">
        <v>2</v>
      </c>
      <c r="V14" s="70" t="s">
        <v>171</v>
      </c>
      <c r="W14" s="45">
        <v>2</v>
      </c>
      <c r="X14" s="70" t="s">
        <v>172</v>
      </c>
      <c r="Y14" s="5">
        <v>2</v>
      </c>
      <c r="Z14" s="70" t="s">
        <v>173</v>
      </c>
      <c r="AA14" s="5">
        <v>2</v>
      </c>
      <c r="AB14" s="70" t="s">
        <v>6</v>
      </c>
      <c r="AC14" s="5">
        <v>2</v>
      </c>
      <c r="AD14" s="70" t="s">
        <v>174</v>
      </c>
      <c r="AE14" s="45">
        <v>2</v>
      </c>
      <c r="AF14" s="70" t="s">
        <v>6</v>
      </c>
      <c r="AG14" s="14" t="s">
        <v>51</v>
      </c>
      <c r="AH14" s="14" t="s">
        <v>52</v>
      </c>
      <c r="AI14" s="14" t="s">
        <v>53</v>
      </c>
      <c r="AJ14" s="68">
        <v>43955.552905092591</v>
      </c>
    </row>
    <row r="15" spans="1:36" ht="20.399999999999999" x14ac:dyDescent="0.2">
      <c r="A15" s="16">
        <v>13</v>
      </c>
      <c r="D15" s="14" t="s">
        <v>49</v>
      </c>
      <c r="E15" s="14" t="s">
        <v>175</v>
      </c>
      <c r="F15" s="14" t="s">
        <v>94</v>
      </c>
      <c r="G15" s="5">
        <v>2</v>
      </c>
      <c r="H15" s="70" t="s">
        <v>176</v>
      </c>
      <c r="I15" s="5">
        <v>1</v>
      </c>
      <c r="J15" s="70" t="s">
        <v>177</v>
      </c>
      <c r="K15" s="5">
        <v>2</v>
      </c>
      <c r="L15" s="70" t="s">
        <v>178</v>
      </c>
      <c r="M15" s="5">
        <v>2</v>
      </c>
      <c r="N15" s="70" t="s">
        <v>179</v>
      </c>
      <c r="O15" s="5">
        <v>2</v>
      </c>
      <c r="P15" s="70" t="s">
        <v>180</v>
      </c>
      <c r="Q15" s="5">
        <v>2</v>
      </c>
      <c r="R15" s="70" t="s">
        <v>181</v>
      </c>
      <c r="S15" s="19">
        <v>1</v>
      </c>
      <c r="T15" s="70" t="s">
        <v>182</v>
      </c>
      <c r="U15" s="5">
        <v>2</v>
      </c>
      <c r="V15" s="70" t="s">
        <v>183</v>
      </c>
      <c r="W15" s="45">
        <v>1</v>
      </c>
      <c r="X15" s="70" t="s">
        <v>184</v>
      </c>
      <c r="Y15" s="5">
        <v>2</v>
      </c>
      <c r="Z15" s="70" t="s">
        <v>185</v>
      </c>
      <c r="AA15" s="5">
        <v>2</v>
      </c>
      <c r="AB15" s="70" t="s">
        <v>186</v>
      </c>
      <c r="AC15" s="5">
        <v>1</v>
      </c>
      <c r="AD15" s="70" t="s">
        <v>187</v>
      </c>
      <c r="AE15" s="45">
        <v>2</v>
      </c>
      <c r="AF15" s="70" t="s">
        <v>188</v>
      </c>
      <c r="AG15" s="14" t="s">
        <v>51</v>
      </c>
      <c r="AH15" s="14" t="s">
        <v>52</v>
      </c>
      <c r="AI15" s="14" t="s">
        <v>53</v>
      </c>
      <c r="AJ15" s="68">
        <v>43953.496967592589</v>
      </c>
    </row>
    <row r="16" spans="1:36" ht="20.399999999999999" x14ac:dyDescent="0.2">
      <c r="A16" s="16">
        <v>14</v>
      </c>
      <c r="D16" s="14" t="s">
        <v>49</v>
      </c>
      <c r="E16" s="14" t="s">
        <v>175</v>
      </c>
      <c r="F16" s="14" t="s">
        <v>125</v>
      </c>
      <c r="G16" s="5">
        <v>2</v>
      </c>
      <c r="H16" s="70" t="s">
        <v>189</v>
      </c>
      <c r="I16" s="5">
        <v>1</v>
      </c>
      <c r="J16" s="70" t="s">
        <v>190</v>
      </c>
      <c r="K16" s="5">
        <v>2</v>
      </c>
      <c r="L16" s="70" t="s">
        <v>191</v>
      </c>
      <c r="M16" s="5">
        <v>1</v>
      </c>
      <c r="N16" s="70" t="s">
        <v>192</v>
      </c>
      <c r="O16" s="5">
        <v>2</v>
      </c>
      <c r="P16" s="70" t="s">
        <v>193</v>
      </c>
      <c r="Q16" s="5">
        <v>2</v>
      </c>
      <c r="R16" s="70" t="s">
        <v>194</v>
      </c>
      <c r="S16" s="19">
        <v>2</v>
      </c>
      <c r="T16" s="70" t="s">
        <v>195</v>
      </c>
      <c r="U16" s="5">
        <v>2</v>
      </c>
      <c r="V16" s="70" t="s">
        <v>196</v>
      </c>
      <c r="W16" s="45">
        <v>2</v>
      </c>
      <c r="X16" s="70" t="s">
        <v>197</v>
      </c>
      <c r="Y16" s="5">
        <v>2</v>
      </c>
      <c r="Z16" s="70" t="s">
        <v>198</v>
      </c>
      <c r="AA16" s="5">
        <v>2</v>
      </c>
      <c r="AB16" s="70" t="s">
        <v>199</v>
      </c>
      <c r="AC16" s="5">
        <v>2</v>
      </c>
      <c r="AD16" s="70" t="s">
        <v>200</v>
      </c>
      <c r="AE16" s="45">
        <v>2</v>
      </c>
      <c r="AF16" s="70" t="s">
        <v>201</v>
      </c>
      <c r="AG16" s="14" t="s">
        <v>51</v>
      </c>
      <c r="AH16" s="14" t="s">
        <v>52</v>
      </c>
      <c r="AI16" s="14" t="s">
        <v>53</v>
      </c>
      <c r="AJ16" s="68">
        <v>43953.795914351853</v>
      </c>
    </row>
    <row r="17" spans="11:11" x14ac:dyDescent="0.2">
      <c r="K17" s="5"/>
    </row>
  </sheetData>
  <mergeCells count="5">
    <mergeCell ref="AG1:AI1"/>
    <mergeCell ref="Y1:Z1"/>
    <mergeCell ref="G1:T1"/>
    <mergeCell ref="U1:X1"/>
    <mergeCell ref="AA1:AF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Italic"Elementary&amp;"MS Sans Serif,Regular"
&amp;"MS Sans Serif,Bold"Spring 2020
</oddHeader>
    <oddFooter>&amp;C&amp;"MS Sans Serif,Bold"4 Target, 3 Acceptable, 2 Acceptable, 1 Unacceptable, NR=Did Not Observe</oddFooter>
  </headerFooter>
  <colBreaks count="1" manualBreakCount="1">
    <brk id="2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7"/>
  <sheetViews>
    <sheetView tabSelected="1" view="pageLayout" zoomScaleNormal="100" workbookViewId="0">
      <selection activeCell="A121" sqref="A121"/>
    </sheetView>
  </sheetViews>
  <sheetFormatPr defaultColWidth="8.7109375" defaultRowHeight="13.2" x14ac:dyDescent="0.2"/>
  <cols>
    <col min="1" max="1" width="75.7109375" style="21" customWidth="1"/>
    <col min="2" max="2" width="21.28515625" style="21" customWidth="1"/>
    <col min="3" max="3" width="7.28515625" style="57" bestFit="1" customWidth="1"/>
    <col min="4" max="4" width="10.42578125" style="21" bestFit="1" customWidth="1"/>
    <col min="5" max="16384" width="8.7109375" style="21"/>
  </cols>
  <sheetData>
    <row r="1" spans="1:4" ht="26.4" x14ac:dyDescent="0.25">
      <c r="A1" s="78" t="s">
        <v>69</v>
      </c>
      <c r="B1" s="79"/>
      <c r="C1" s="51" t="s">
        <v>24</v>
      </c>
      <c r="D1" s="20" t="s">
        <v>25</v>
      </c>
    </row>
    <row r="2" spans="1:4" x14ac:dyDescent="0.25">
      <c r="A2" s="89" t="s">
        <v>87</v>
      </c>
      <c r="B2" s="22" t="s">
        <v>65</v>
      </c>
      <c r="C2" s="35">
        <f>COUNTIF(Textual!$G$3:$G$297,2)</f>
        <v>13</v>
      </c>
      <c r="D2" s="23">
        <f>C2/$C$6</f>
        <v>0.9285714285714286</v>
      </c>
    </row>
    <row r="3" spans="1:4" x14ac:dyDescent="0.25">
      <c r="A3" s="90"/>
      <c r="B3" s="22" t="s">
        <v>66</v>
      </c>
      <c r="C3" s="35">
        <f>COUNTIF(Textual!$G$3:$G$297,1)</f>
        <v>1</v>
      </c>
      <c r="D3" s="23">
        <f t="shared" ref="D3:D4" si="0">C3/$C$6</f>
        <v>7.1428571428571425E-2</v>
      </c>
    </row>
    <row r="4" spans="1:4" x14ac:dyDescent="0.25">
      <c r="A4" s="90"/>
      <c r="B4" s="24" t="s">
        <v>67</v>
      </c>
      <c r="C4" s="35">
        <f>COUNTIF(Textual!$G$3:$G$297,0)</f>
        <v>0</v>
      </c>
      <c r="D4" s="23">
        <f t="shared" si="0"/>
        <v>0</v>
      </c>
    </row>
    <row r="5" spans="1:4" x14ac:dyDescent="0.25">
      <c r="A5" s="25" t="s">
        <v>8</v>
      </c>
      <c r="B5" s="22" t="s">
        <v>68</v>
      </c>
      <c r="C5" s="35" t="s">
        <v>68</v>
      </c>
      <c r="D5" s="23" t="s">
        <v>68</v>
      </c>
    </row>
    <row r="6" spans="1:4" x14ac:dyDescent="0.25">
      <c r="A6" s="26">
        <f>SUM(C2*2+C3*1+C4*0)/C6</f>
        <v>1.9285714285714286</v>
      </c>
      <c r="B6" s="27" t="s">
        <v>26</v>
      </c>
      <c r="C6" s="35">
        <f>SUM(C2:C5)</f>
        <v>14</v>
      </c>
      <c r="D6" s="23">
        <f>SUM(D2:D5)</f>
        <v>1</v>
      </c>
    </row>
    <row r="7" spans="1:4" s="31" customFormat="1" x14ac:dyDescent="0.25">
      <c r="A7" s="28"/>
      <c r="B7" s="29"/>
      <c r="C7" s="52"/>
      <c r="D7" s="30"/>
    </row>
    <row r="8" spans="1:4" x14ac:dyDescent="0.25">
      <c r="A8" s="100" t="s">
        <v>74</v>
      </c>
      <c r="B8" s="43" t="s">
        <v>65</v>
      </c>
      <c r="C8" s="35">
        <f>COUNTIF(Textual!$I$3:$I$297,2)</f>
        <v>11</v>
      </c>
      <c r="D8" s="23">
        <f>C8/$C$12</f>
        <v>0.7857142857142857</v>
      </c>
    </row>
    <row r="9" spans="1:4" x14ac:dyDescent="0.25">
      <c r="A9" s="101"/>
      <c r="B9" s="43" t="s">
        <v>66</v>
      </c>
      <c r="C9" s="35">
        <f>COUNTIF(Textual!$I$3:$I$297,1)</f>
        <v>3</v>
      </c>
      <c r="D9" s="23">
        <f t="shared" ref="D9:D10" si="1">C9/$C$12</f>
        <v>0.21428571428571427</v>
      </c>
    </row>
    <row r="10" spans="1:4" x14ac:dyDescent="0.25">
      <c r="A10" s="102"/>
      <c r="B10" s="44" t="s">
        <v>67</v>
      </c>
      <c r="C10" s="35">
        <f>COUNTIF(Textual!$I$3:$I$297,0)</f>
        <v>0</v>
      </c>
      <c r="D10" s="23">
        <f t="shared" si="1"/>
        <v>0</v>
      </c>
    </row>
    <row r="11" spans="1:4" x14ac:dyDescent="0.25">
      <c r="A11" s="25" t="s">
        <v>8</v>
      </c>
      <c r="B11" s="22"/>
      <c r="C11" s="35"/>
      <c r="D11" s="23"/>
    </row>
    <row r="12" spans="1:4" x14ac:dyDescent="0.25">
      <c r="A12" s="26">
        <f>SUM(C8*2+C9*1+C10*0)/$C$12</f>
        <v>1.7857142857142858</v>
      </c>
      <c r="B12" s="27" t="s">
        <v>26</v>
      </c>
      <c r="C12" s="35">
        <f>SUM(C8:C11)</f>
        <v>14</v>
      </c>
      <c r="D12" s="23">
        <f>SUM(D8:D11)</f>
        <v>1</v>
      </c>
    </row>
    <row r="13" spans="1:4" s="31" customFormat="1" x14ac:dyDescent="0.25">
      <c r="A13" s="28"/>
      <c r="B13" s="29"/>
      <c r="C13" s="52"/>
      <c r="D13" s="30"/>
    </row>
    <row r="14" spans="1:4" x14ac:dyDescent="0.25">
      <c r="A14" s="103" t="s">
        <v>75</v>
      </c>
      <c r="B14" s="43" t="s">
        <v>65</v>
      </c>
      <c r="C14" s="53">
        <f>COUNTIF(Textual!$K$3:$K$297,2)</f>
        <v>13</v>
      </c>
      <c r="D14" s="32">
        <f>C14/$C$18</f>
        <v>0.9285714285714286</v>
      </c>
    </row>
    <row r="15" spans="1:4" x14ac:dyDescent="0.25">
      <c r="A15" s="104"/>
      <c r="B15" s="43" t="s">
        <v>66</v>
      </c>
      <c r="C15" s="53">
        <f>COUNTIF(Textual!$K$3:$K$297,1)</f>
        <v>1</v>
      </c>
      <c r="D15" s="32">
        <f t="shared" ref="D15:D16" si="2">C15/$C$18</f>
        <v>7.1428571428571425E-2</v>
      </c>
    </row>
    <row r="16" spans="1:4" x14ac:dyDescent="0.25">
      <c r="A16" s="105"/>
      <c r="B16" s="44" t="s">
        <v>67</v>
      </c>
      <c r="C16" s="53">
        <f>COUNTIF(Textual!$K$3:$K$297,0)</f>
        <v>0</v>
      </c>
      <c r="D16" s="32">
        <f t="shared" si="2"/>
        <v>0</v>
      </c>
    </row>
    <row r="17" spans="1:4" x14ac:dyDescent="0.25">
      <c r="A17" s="25" t="s">
        <v>8</v>
      </c>
      <c r="B17" s="22"/>
      <c r="C17" s="53"/>
      <c r="D17" s="32"/>
    </row>
    <row r="18" spans="1:4" x14ac:dyDescent="0.25">
      <c r="A18" s="26">
        <f>SUM(C14*2+C15*1+C16*0)/$C$18</f>
        <v>1.9285714285714286</v>
      </c>
      <c r="B18" s="33" t="s">
        <v>26</v>
      </c>
      <c r="C18" s="53">
        <f>SUM(C14:C17)</f>
        <v>14</v>
      </c>
      <c r="D18" s="32">
        <f>SUM(D14:D17)</f>
        <v>1</v>
      </c>
    </row>
    <row r="19" spans="1:4" s="31" customFormat="1" x14ac:dyDescent="0.25">
      <c r="A19" s="28"/>
      <c r="B19" s="29"/>
      <c r="C19" s="52"/>
      <c r="D19" s="30"/>
    </row>
    <row r="20" spans="1:4" x14ac:dyDescent="0.25">
      <c r="A20" s="80" t="s">
        <v>76</v>
      </c>
      <c r="B20" s="43" t="s">
        <v>65</v>
      </c>
      <c r="C20" s="35">
        <f>COUNTIF(Textual!$M$3:$M$297,2)</f>
        <v>10</v>
      </c>
      <c r="D20" s="23">
        <f>C20/$C$24</f>
        <v>0.7142857142857143</v>
      </c>
    </row>
    <row r="21" spans="1:4" x14ac:dyDescent="0.25">
      <c r="A21" s="81"/>
      <c r="B21" s="43" t="s">
        <v>66</v>
      </c>
      <c r="C21" s="35">
        <f>COUNTIF(Textual!$M$3:$M$297,1)</f>
        <v>4</v>
      </c>
      <c r="D21" s="23">
        <f t="shared" ref="D21:D22" si="3">C21/$C$24</f>
        <v>0.2857142857142857</v>
      </c>
    </row>
    <row r="22" spans="1:4" x14ac:dyDescent="0.25">
      <c r="A22" s="82"/>
      <c r="B22" s="44" t="s">
        <v>67</v>
      </c>
      <c r="C22" s="35">
        <f>COUNTIF(Textual!$M$3:$M$297,0)</f>
        <v>0</v>
      </c>
      <c r="D22" s="23">
        <f t="shared" si="3"/>
        <v>0</v>
      </c>
    </row>
    <row r="23" spans="1:4" x14ac:dyDescent="0.25">
      <c r="A23" s="25" t="s">
        <v>8</v>
      </c>
      <c r="B23" s="22"/>
      <c r="C23" s="35"/>
      <c r="D23" s="23"/>
    </row>
    <row r="24" spans="1:4" x14ac:dyDescent="0.25">
      <c r="A24" s="26">
        <f>SUM(C20*2+C21*1+C22*0)/$C$24</f>
        <v>1.7142857142857142</v>
      </c>
      <c r="B24" s="34" t="s">
        <v>26</v>
      </c>
      <c r="C24" s="35">
        <f>SUM(C20:C23)</f>
        <v>14</v>
      </c>
      <c r="D24" s="23">
        <f>SUM(D20:D23)</f>
        <v>1</v>
      </c>
    </row>
    <row r="25" spans="1:4" s="31" customFormat="1" x14ac:dyDescent="0.25">
      <c r="A25" s="28"/>
      <c r="B25" s="29"/>
      <c r="C25" s="52"/>
      <c r="D25" s="30"/>
    </row>
    <row r="26" spans="1:4" x14ac:dyDescent="0.25">
      <c r="A26" s="80" t="s">
        <v>77</v>
      </c>
      <c r="B26" s="43" t="s">
        <v>65</v>
      </c>
      <c r="C26" s="35">
        <f>COUNTIF(Textual!$O$3:$O$297,2)</f>
        <v>12</v>
      </c>
      <c r="D26" s="23">
        <f>C26/$C$30</f>
        <v>0.8571428571428571</v>
      </c>
    </row>
    <row r="27" spans="1:4" x14ac:dyDescent="0.25">
      <c r="A27" s="81"/>
      <c r="B27" s="43" t="s">
        <v>66</v>
      </c>
      <c r="C27" s="35">
        <f>COUNTIF(Textual!$O$3:$O$297,1)</f>
        <v>2</v>
      </c>
      <c r="D27" s="23">
        <f>C27/$C$30</f>
        <v>0.14285714285714285</v>
      </c>
    </row>
    <row r="28" spans="1:4" x14ac:dyDescent="0.25">
      <c r="A28" s="82"/>
      <c r="B28" s="44" t="s">
        <v>67</v>
      </c>
      <c r="C28" s="35">
        <f>COUNTIF(Textual!$O$3:$O$297,0)</f>
        <v>0</v>
      </c>
      <c r="D28" s="23">
        <f>C28/$C$30</f>
        <v>0</v>
      </c>
    </row>
    <row r="29" spans="1:4" x14ac:dyDescent="0.25">
      <c r="A29" s="25" t="s">
        <v>8</v>
      </c>
      <c r="B29" s="22"/>
      <c r="C29" s="35"/>
      <c r="D29" s="23"/>
    </row>
    <row r="30" spans="1:4" x14ac:dyDescent="0.25">
      <c r="A30" s="26">
        <f>SUM(C26*2+C27*1+C28*0)/$C$30</f>
        <v>1.8571428571428572</v>
      </c>
      <c r="B30" s="34" t="s">
        <v>26</v>
      </c>
      <c r="C30" s="35">
        <f>SUM(C26:C29)</f>
        <v>14</v>
      </c>
      <c r="D30" s="23">
        <f>SUM(D26:D29)</f>
        <v>1</v>
      </c>
    </row>
    <row r="31" spans="1:4" x14ac:dyDescent="0.25">
      <c r="A31" s="28"/>
      <c r="B31" s="29"/>
      <c r="C31" s="35"/>
      <c r="D31" s="23"/>
    </row>
    <row r="32" spans="1:4" x14ac:dyDescent="0.25">
      <c r="A32" s="80" t="s">
        <v>78</v>
      </c>
      <c r="B32" s="47" t="s">
        <v>65</v>
      </c>
      <c r="C32" s="35">
        <f>COUNTIF(Textual!$Q$3:$Q$297,2)</f>
        <v>12</v>
      </c>
      <c r="D32" s="23">
        <f>C32/$C$43</f>
        <v>0.8571428571428571</v>
      </c>
    </row>
    <row r="33" spans="1:4" x14ac:dyDescent="0.25">
      <c r="A33" s="81"/>
      <c r="B33" s="47" t="s">
        <v>66</v>
      </c>
      <c r="C33" s="35">
        <f>COUNTIF(Textual!$Q$3:$Q$297,1)</f>
        <v>2</v>
      </c>
      <c r="D33" s="23">
        <f>C33/$C$43</f>
        <v>0.14285714285714285</v>
      </c>
    </row>
    <row r="34" spans="1:4" x14ac:dyDescent="0.25">
      <c r="A34" s="82"/>
      <c r="B34" s="46" t="s">
        <v>67</v>
      </c>
      <c r="C34" s="35">
        <f>COUNTIF(Textual!$Q$3:$Q$297,0)</f>
        <v>0</v>
      </c>
      <c r="D34" s="23">
        <f>C34/$C$43</f>
        <v>0</v>
      </c>
    </row>
    <row r="35" spans="1:4" x14ac:dyDescent="0.25">
      <c r="A35" s="25" t="s">
        <v>8</v>
      </c>
      <c r="B35" s="47"/>
      <c r="C35" s="35"/>
      <c r="D35" s="23"/>
    </row>
    <row r="36" spans="1:4" x14ac:dyDescent="0.25">
      <c r="A36" s="26">
        <f>SUM(C32*2+C33*1+C34*0)/$C$43</f>
        <v>1.8571428571428572</v>
      </c>
      <c r="B36" s="34" t="s">
        <v>26</v>
      </c>
      <c r="C36" s="35">
        <f>SUM(C32:C35)</f>
        <v>14</v>
      </c>
      <c r="D36" s="23">
        <f>SUM(D32:D35)</f>
        <v>1</v>
      </c>
    </row>
    <row r="37" spans="1:4" s="31" customFormat="1" x14ac:dyDescent="0.25">
      <c r="A37" s="28"/>
      <c r="B37" s="29"/>
      <c r="C37" s="52"/>
      <c r="D37" s="30"/>
    </row>
    <row r="38" spans="1:4" s="31" customFormat="1" x14ac:dyDescent="0.25">
      <c r="A38" s="28"/>
      <c r="B38" s="29"/>
      <c r="C38" s="52"/>
      <c r="D38" s="30"/>
    </row>
    <row r="39" spans="1:4" x14ac:dyDescent="0.25">
      <c r="A39" s="80" t="s">
        <v>79</v>
      </c>
      <c r="B39" s="43" t="s">
        <v>65</v>
      </c>
      <c r="C39" s="35">
        <f>COUNTIF(Textual!$S$3:$S$297,2)</f>
        <v>9</v>
      </c>
      <c r="D39" s="23">
        <f>C39/$C$43</f>
        <v>0.6428571428571429</v>
      </c>
    </row>
    <row r="40" spans="1:4" x14ac:dyDescent="0.25">
      <c r="A40" s="81"/>
      <c r="B40" s="43" t="s">
        <v>66</v>
      </c>
      <c r="C40" s="35">
        <f>COUNTIF(Textual!$S$3:$S$297,1)</f>
        <v>5</v>
      </c>
      <c r="D40" s="23">
        <f>C40/$C$43</f>
        <v>0.35714285714285715</v>
      </c>
    </row>
    <row r="41" spans="1:4" x14ac:dyDescent="0.25">
      <c r="A41" s="82"/>
      <c r="B41" s="44" t="s">
        <v>67</v>
      </c>
      <c r="C41" s="35">
        <f>COUNTIF(Textual!$S$3:$S$297,0)</f>
        <v>0</v>
      </c>
      <c r="D41" s="23">
        <f>C41/$C$43</f>
        <v>0</v>
      </c>
    </row>
    <row r="42" spans="1:4" x14ac:dyDescent="0.25">
      <c r="A42" s="25" t="s">
        <v>8</v>
      </c>
      <c r="B42" s="22"/>
      <c r="C42" s="35"/>
      <c r="D42" s="23"/>
    </row>
    <row r="43" spans="1:4" ht="12" customHeight="1" x14ac:dyDescent="0.25">
      <c r="A43" s="26">
        <f>SUM(C39*2+C40*1+C41*0)/$C$43</f>
        <v>1.6428571428571428</v>
      </c>
      <c r="B43" s="34" t="s">
        <v>26</v>
      </c>
      <c r="C43" s="35">
        <f>SUM(C39:C42)</f>
        <v>14</v>
      </c>
      <c r="D43" s="23">
        <f>SUM(D39:D42)</f>
        <v>1</v>
      </c>
    </row>
    <row r="44" spans="1:4" ht="12" customHeight="1" x14ac:dyDescent="0.25">
      <c r="A44" s="26"/>
      <c r="B44" s="29"/>
      <c r="C44" s="52"/>
      <c r="D44" s="30"/>
    </row>
    <row r="45" spans="1:4" x14ac:dyDescent="0.25">
      <c r="A45" s="83" t="s">
        <v>27</v>
      </c>
      <c r="B45" s="84"/>
      <c r="C45" s="76">
        <f>AVERAGE(A43,A36,A30,A24,A18,A12,A6)</f>
        <v>1.8163265306122451</v>
      </c>
      <c r="D45" s="77"/>
    </row>
    <row r="46" spans="1:4" s="31" customFormat="1" x14ac:dyDescent="0.25">
      <c r="A46" s="28"/>
      <c r="B46" s="29"/>
      <c r="C46" s="52"/>
      <c r="D46" s="30"/>
    </row>
    <row r="47" spans="1:4" s="31" customFormat="1" ht="26.4" x14ac:dyDescent="0.25">
      <c r="A47" s="78" t="s">
        <v>47</v>
      </c>
      <c r="B47" s="79"/>
      <c r="C47" s="51" t="s">
        <v>24</v>
      </c>
      <c r="D47" s="20" t="s">
        <v>25</v>
      </c>
    </row>
    <row r="48" spans="1:4" x14ac:dyDescent="0.25">
      <c r="A48" s="80" t="s">
        <v>80</v>
      </c>
      <c r="B48" s="43" t="s">
        <v>65</v>
      </c>
      <c r="C48" s="35">
        <f>COUNTIF(Textual!$U$3:$U$297,2)</f>
        <v>13</v>
      </c>
      <c r="D48" s="23">
        <f>C48/$C$52</f>
        <v>0.9285714285714286</v>
      </c>
    </row>
    <row r="49" spans="1:4" x14ac:dyDescent="0.25">
      <c r="A49" s="81"/>
      <c r="B49" s="43" t="s">
        <v>66</v>
      </c>
      <c r="C49" s="35">
        <f>COUNTIF(Textual!$U$3:$U$297,1)</f>
        <v>1</v>
      </c>
      <c r="D49" s="23">
        <f t="shared" ref="D49:D50" si="4">C49/$C$52</f>
        <v>7.1428571428571425E-2</v>
      </c>
    </row>
    <row r="50" spans="1:4" x14ac:dyDescent="0.25">
      <c r="A50" s="82"/>
      <c r="B50" s="44" t="s">
        <v>67</v>
      </c>
      <c r="C50" s="35">
        <f>COUNTIF(Textual!$U$3:$U$297,0)</f>
        <v>0</v>
      </c>
      <c r="D50" s="23">
        <f t="shared" si="4"/>
        <v>0</v>
      </c>
    </row>
    <row r="51" spans="1:4" x14ac:dyDescent="0.25">
      <c r="A51" s="25" t="s">
        <v>8</v>
      </c>
      <c r="B51" s="22"/>
      <c r="C51" s="35"/>
      <c r="D51" s="23"/>
    </row>
    <row r="52" spans="1:4" x14ac:dyDescent="0.25">
      <c r="A52" s="26">
        <f>SUM(C48*2+C49*1+C50*0)/$C$52</f>
        <v>1.9285714285714286</v>
      </c>
      <c r="B52" s="34" t="s">
        <v>26</v>
      </c>
      <c r="C52" s="35">
        <f>SUM(C48:C51)</f>
        <v>14</v>
      </c>
      <c r="D52" s="23">
        <f>SUM(D48:D51)</f>
        <v>1</v>
      </c>
    </row>
    <row r="53" spans="1:4" x14ac:dyDescent="0.25">
      <c r="A53" s="28"/>
      <c r="B53" s="29"/>
      <c r="C53" s="52"/>
      <c r="D53" s="30"/>
    </row>
    <row r="54" spans="1:4" x14ac:dyDescent="0.25">
      <c r="A54" s="80" t="s">
        <v>88</v>
      </c>
      <c r="B54" s="60" t="s">
        <v>65</v>
      </c>
      <c r="C54" s="35">
        <f>COUNTIF(Textual!$W$3:$W$297,2)</f>
        <v>12</v>
      </c>
      <c r="D54" s="23">
        <f>C54/$C$52</f>
        <v>0.8571428571428571</v>
      </c>
    </row>
    <row r="55" spans="1:4" x14ac:dyDescent="0.25">
      <c r="A55" s="81"/>
      <c r="B55" s="60" t="s">
        <v>66</v>
      </c>
      <c r="C55" s="35">
        <f>COUNTIF(Textual!$W$3:$W$297,1)</f>
        <v>2</v>
      </c>
      <c r="D55" s="23">
        <f t="shared" ref="D55:D56" si="5">C55/$C$52</f>
        <v>0.14285714285714285</v>
      </c>
    </row>
    <row r="56" spans="1:4" x14ac:dyDescent="0.25">
      <c r="A56" s="82"/>
      <c r="B56" s="59" t="s">
        <v>67</v>
      </c>
      <c r="C56" s="35">
        <f>COUNTIF(Textual!$W$3:$W$297,0)</f>
        <v>0</v>
      </c>
      <c r="D56" s="23">
        <f t="shared" si="5"/>
        <v>0</v>
      </c>
    </row>
    <row r="57" spans="1:4" x14ac:dyDescent="0.25">
      <c r="A57" s="25" t="s">
        <v>8</v>
      </c>
      <c r="B57" s="60"/>
      <c r="C57" s="35"/>
      <c r="D57" s="23"/>
    </row>
    <row r="58" spans="1:4" x14ac:dyDescent="0.25">
      <c r="A58" s="26">
        <f>SUM(C54*2+C55*1+C56*0)/$C$58</f>
        <v>1.8571428571428572</v>
      </c>
      <c r="B58" s="34" t="s">
        <v>26</v>
      </c>
      <c r="C58" s="35">
        <f>SUM(C54:C57)</f>
        <v>14</v>
      </c>
      <c r="D58" s="23">
        <f>SUM(D54:D57)</f>
        <v>1</v>
      </c>
    </row>
    <row r="59" spans="1:4" x14ac:dyDescent="0.25">
      <c r="A59" s="83" t="s">
        <v>90</v>
      </c>
      <c r="B59" s="84"/>
      <c r="C59" s="76">
        <f>AVERAGE(A58,A52)</f>
        <v>1.8928571428571428</v>
      </c>
      <c r="D59" s="77"/>
    </row>
    <row r="60" spans="1:4" s="31" customFormat="1" ht="12" customHeight="1" x14ac:dyDescent="0.25">
      <c r="A60" s="28"/>
      <c r="B60" s="29"/>
      <c r="C60" s="52"/>
      <c r="D60" s="30"/>
    </row>
    <row r="61" spans="1:4" s="31" customFormat="1" ht="15.75" customHeight="1" x14ac:dyDescent="0.25">
      <c r="A61" s="78" t="s">
        <v>43</v>
      </c>
      <c r="B61" s="79"/>
      <c r="C61" s="51" t="s">
        <v>24</v>
      </c>
      <c r="D61" s="20" t="s">
        <v>25</v>
      </c>
    </row>
    <row r="62" spans="1:4" x14ac:dyDescent="0.25">
      <c r="A62" s="80" t="s">
        <v>82</v>
      </c>
      <c r="B62" s="43" t="s">
        <v>65</v>
      </c>
      <c r="C62" s="35">
        <f>COUNTIF(Textual!$Y$3:$Y$297,2)</f>
        <v>12</v>
      </c>
      <c r="D62" s="23">
        <f>C62/$C$66</f>
        <v>0.8571428571428571</v>
      </c>
    </row>
    <row r="63" spans="1:4" x14ac:dyDescent="0.25">
      <c r="A63" s="81"/>
      <c r="B63" s="43" t="s">
        <v>66</v>
      </c>
      <c r="C63" s="35">
        <f>COUNTIF(Textual!$Y$3:$Y$297,1)</f>
        <v>2</v>
      </c>
      <c r="D63" s="23">
        <f>C63/$C$66</f>
        <v>0.14285714285714285</v>
      </c>
    </row>
    <row r="64" spans="1:4" x14ac:dyDescent="0.25">
      <c r="A64" s="82"/>
      <c r="B64" s="44" t="s">
        <v>67</v>
      </c>
      <c r="C64" s="35">
        <f>COUNTIF(Textual!$Y$3:$Y$297,0)</f>
        <v>0</v>
      </c>
      <c r="D64" s="23">
        <f>C64/$C$66</f>
        <v>0</v>
      </c>
    </row>
    <row r="65" spans="1:4" x14ac:dyDescent="0.25">
      <c r="A65" s="25" t="s">
        <v>8</v>
      </c>
      <c r="B65" s="22"/>
      <c r="C65" s="35"/>
      <c r="D65" s="23"/>
    </row>
    <row r="66" spans="1:4" x14ac:dyDescent="0.25">
      <c r="A66" s="26">
        <f>SUM(C62*2+C63*1+C64*0)/$C$66</f>
        <v>1.8571428571428572</v>
      </c>
      <c r="B66" s="34" t="s">
        <v>26</v>
      </c>
      <c r="C66" s="35">
        <f>SUM(C62:C65)</f>
        <v>14</v>
      </c>
      <c r="D66" s="23">
        <f>SUM(D62:D65)</f>
        <v>1</v>
      </c>
    </row>
    <row r="67" spans="1:4" x14ac:dyDescent="0.25">
      <c r="A67" s="28"/>
      <c r="B67" s="29"/>
      <c r="C67" s="52"/>
      <c r="D67" s="30"/>
    </row>
    <row r="68" spans="1:4" x14ac:dyDescent="0.25">
      <c r="A68" s="83" t="s">
        <v>28</v>
      </c>
      <c r="B68" s="84"/>
      <c r="C68" s="76">
        <f>AVERAGE(A66)</f>
        <v>1.8571428571428572</v>
      </c>
      <c r="D68" s="77"/>
    </row>
    <row r="69" spans="1:4" x14ac:dyDescent="0.25">
      <c r="A69" s="28"/>
      <c r="B69" s="29"/>
      <c r="C69" s="52"/>
      <c r="D69" s="30"/>
    </row>
    <row r="70" spans="1:4" s="31" customFormat="1" ht="26.4" x14ac:dyDescent="0.25">
      <c r="A70" s="78" t="s">
        <v>64</v>
      </c>
      <c r="B70" s="79"/>
      <c r="C70" s="51" t="s">
        <v>24</v>
      </c>
      <c r="D70" s="20" t="s">
        <v>25</v>
      </c>
    </row>
    <row r="71" spans="1:4" x14ac:dyDescent="0.25">
      <c r="A71" s="80" t="s">
        <v>46</v>
      </c>
      <c r="B71" s="43" t="s">
        <v>65</v>
      </c>
      <c r="C71" s="35">
        <f>COUNTIF(Textual!$AA$3:$AA$297,2)</f>
        <v>14</v>
      </c>
      <c r="D71" s="23">
        <f>C71/$C$75</f>
        <v>1</v>
      </c>
    </row>
    <row r="72" spans="1:4" x14ac:dyDescent="0.25">
      <c r="A72" s="81"/>
      <c r="B72" s="43" t="s">
        <v>66</v>
      </c>
      <c r="C72" s="35">
        <f>COUNTIF(Textual!$AA$3:$AA$297,1)</f>
        <v>0</v>
      </c>
      <c r="D72" s="23">
        <f>C72/$C$75</f>
        <v>0</v>
      </c>
    </row>
    <row r="73" spans="1:4" x14ac:dyDescent="0.25">
      <c r="A73" s="82"/>
      <c r="B73" s="44" t="s">
        <v>67</v>
      </c>
      <c r="C73" s="35">
        <f>COUNTIF(Textual!$AA$3:$AA$297,0)</f>
        <v>0</v>
      </c>
      <c r="D73" s="23">
        <f>C73/$C$75</f>
        <v>0</v>
      </c>
    </row>
    <row r="74" spans="1:4" x14ac:dyDescent="0.25">
      <c r="A74" s="25" t="s">
        <v>8</v>
      </c>
      <c r="B74" s="22"/>
      <c r="C74" s="35"/>
      <c r="D74" s="23"/>
    </row>
    <row r="75" spans="1:4" x14ac:dyDescent="0.25">
      <c r="A75" s="26">
        <f>SUM(C71*2+C72*1+C73*0)/$C$75</f>
        <v>2</v>
      </c>
      <c r="B75" s="34" t="s">
        <v>26</v>
      </c>
      <c r="C75" s="35">
        <f>SUM(C71:C74)</f>
        <v>14</v>
      </c>
      <c r="D75" s="23">
        <f>SUM(D71:D74)</f>
        <v>1</v>
      </c>
    </row>
    <row r="76" spans="1:4" s="31" customFormat="1" x14ac:dyDescent="0.25">
      <c r="A76" s="28"/>
      <c r="B76" s="29"/>
      <c r="C76" s="52"/>
      <c r="D76" s="30"/>
    </row>
    <row r="77" spans="1:4" x14ac:dyDescent="0.25">
      <c r="A77" s="80" t="s">
        <v>84</v>
      </c>
      <c r="B77" s="43" t="s">
        <v>65</v>
      </c>
      <c r="C77" s="35">
        <f>COUNTIF(Textual!$AC$3:$AC$297,2)</f>
        <v>13</v>
      </c>
      <c r="D77" s="23">
        <f>C77/$C$81</f>
        <v>0.9285714285714286</v>
      </c>
    </row>
    <row r="78" spans="1:4" x14ac:dyDescent="0.25">
      <c r="A78" s="81"/>
      <c r="B78" s="43" t="s">
        <v>66</v>
      </c>
      <c r="C78" s="35">
        <f>COUNTIF(Textual!$AC$3:$AC$297,1)</f>
        <v>1</v>
      </c>
      <c r="D78" s="23">
        <f>C78/$C$81</f>
        <v>7.1428571428571425E-2</v>
      </c>
    </row>
    <row r="79" spans="1:4" x14ac:dyDescent="0.25">
      <c r="A79" s="82"/>
      <c r="B79" s="44" t="s">
        <v>67</v>
      </c>
      <c r="C79" s="35">
        <f>COUNTIF(Textual!$AC$3:$AC$297,0)</f>
        <v>0</v>
      </c>
      <c r="D79" s="23">
        <f>C79/$C$81</f>
        <v>0</v>
      </c>
    </row>
    <row r="80" spans="1:4" x14ac:dyDescent="0.25">
      <c r="A80" s="25" t="s">
        <v>8</v>
      </c>
      <c r="B80" s="22"/>
      <c r="C80" s="35"/>
      <c r="D80" s="23"/>
    </row>
    <row r="81" spans="1:4" x14ac:dyDescent="0.25">
      <c r="A81" s="26">
        <f>SUM(C77*2+C78*1+C79*0)/$C$81</f>
        <v>1.9285714285714286</v>
      </c>
      <c r="B81" s="34" t="s">
        <v>26</v>
      </c>
      <c r="C81" s="35">
        <f>SUM(C77:C80)</f>
        <v>14</v>
      </c>
      <c r="D81" s="23">
        <f>SUM(D77:D80)</f>
        <v>1</v>
      </c>
    </row>
    <row r="82" spans="1:4" s="31" customFormat="1" x14ac:dyDescent="0.25">
      <c r="A82" s="28"/>
      <c r="B82" s="29"/>
      <c r="C82" s="52"/>
      <c r="D82" s="30"/>
    </row>
    <row r="83" spans="1:4" x14ac:dyDescent="0.25">
      <c r="A83" s="80" t="s">
        <v>89</v>
      </c>
      <c r="B83" s="60" t="s">
        <v>65</v>
      </c>
      <c r="C83" s="35">
        <f>COUNTIF(Textual!$AE$3:$AE$297,2)</f>
        <v>12</v>
      </c>
      <c r="D83" s="23">
        <f>C83/$C$81</f>
        <v>0.8571428571428571</v>
      </c>
    </row>
    <row r="84" spans="1:4" x14ac:dyDescent="0.25">
      <c r="A84" s="81"/>
      <c r="B84" s="60" t="s">
        <v>66</v>
      </c>
      <c r="C84" s="35">
        <f>COUNTIF(Textual!$AE$3:$AE$297,1)</f>
        <v>2</v>
      </c>
      <c r="D84" s="23">
        <f>C84/$C$81</f>
        <v>0.14285714285714285</v>
      </c>
    </row>
    <row r="85" spans="1:4" x14ac:dyDescent="0.25">
      <c r="A85" s="82"/>
      <c r="B85" s="59" t="s">
        <v>67</v>
      </c>
      <c r="C85" s="35">
        <f>COUNTIF(Textual!$AE$3:$AE$297,0)</f>
        <v>0</v>
      </c>
      <c r="D85" s="23">
        <f>C85/$C$81</f>
        <v>0</v>
      </c>
    </row>
    <row r="86" spans="1:4" x14ac:dyDescent="0.25">
      <c r="A86" s="25" t="s">
        <v>8</v>
      </c>
      <c r="B86" s="60"/>
      <c r="C86" s="35"/>
      <c r="D86" s="23"/>
    </row>
    <row r="87" spans="1:4" x14ac:dyDescent="0.25">
      <c r="A87" s="26">
        <f>SUM(C83*2+C84*1+C85*0)/$C$87</f>
        <v>1.8571428571428572</v>
      </c>
      <c r="B87" s="34" t="s">
        <v>26</v>
      </c>
      <c r="C87" s="35">
        <f>SUM(C83:C86)</f>
        <v>14</v>
      </c>
      <c r="D87" s="23">
        <f>SUM(D83:D86)</f>
        <v>1</v>
      </c>
    </row>
    <row r="88" spans="1:4" x14ac:dyDescent="0.25">
      <c r="A88" s="67"/>
      <c r="B88" s="29"/>
      <c r="C88" s="65"/>
      <c r="D88" s="66"/>
    </row>
    <row r="89" spans="1:4" s="31" customFormat="1" x14ac:dyDescent="0.25">
      <c r="A89" s="96" t="s">
        <v>29</v>
      </c>
      <c r="B89" s="97"/>
      <c r="C89" s="85">
        <f>AVERAGE(A87,A81,A75)</f>
        <v>1.9285714285714286</v>
      </c>
      <c r="D89" s="86"/>
    </row>
    <row r="90" spans="1:4" x14ac:dyDescent="0.25">
      <c r="A90" s="28"/>
      <c r="B90" s="29"/>
      <c r="C90" s="52"/>
      <c r="D90" s="30"/>
    </row>
    <row r="91" spans="1:4" s="31" customFormat="1" x14ac:dyDescent="0.25">
      <c r="A91" s="28"/>
      <c r="B91" s="29"/>
      <c r="C91" s="52"/>
      <c r="D91" s="30"/>
    </row>
    <row r="92" spans="1:4" s="31" customFormat="1" x14ac:dyDescent="0.25">
      <c r="A92" s="36" t="s">
        <v>10</v>
      </c>
      <c r="B92" s="29"/>
      <c r="C92" s="52"/>
      <c r="D92" s="30"/>
    </row>
    <row r="93" spans="1:4" s="31" customFormat="1" ht="27" customHeight="1" x14ac:dyDescent="0.25">
      <c r="A93" s="94" t="s">
        <v>0</v>
      </c>
      <c r="B93" s="95"/>
      <c r="C93" s="54" t="s">
        <v>24</v>
      </c>
      <c r="D93" s="20" t="s">
        <v>25</v>
      </c>
    </row>
    <row r="94" spans="1:4" x14ac:dyDescent="0.25">
      <c r="A94" s="87" t="s">
        <v>30</v>
      </c>
      <c r="B94" s="88"/>
      <c r="C94" s="35">
        <f>COUNTIF(Numerical!$AD$3:$AD$16,4)</f>
        <v>12</v>
      </c>
      <c r="D94" s="23">
        <f>C94/$C$98</f>
        <v>0.8571428571428571</v>
      </c>
    </row>
    <row r="95" spans="1:4" x14ac:dyDescent="0.25">
      <c r="A95" s="98" t="s">
        <v>31</v>
      </c>
      <c r="B95" s="99"/>
      <c r="C95" s="35">
        <f>COUNTIF(Numerical!$AD$3:$AD$16,3)</f>
        <v>2</v>
      </c>
      <c r="D95" s="23">
        <f>C95/$C$98</f>
        <v>0.14285714285714285</v>
      </c>
    </row>
    <row r="96" spans="1:4" x14ac:dyDescent="0.25">
      <c r="A96" s="91" t="s">
        <v>32</v>
      </c>
      <c r="B96" s="90"/>
      <c r="C96" s="35">
        <f>COUNTIF(Numerical!$AD$3:$AD$16,2)</f>
        <v>0</v>
      </c>
      <c r="D96" s="23">
        <f>C96/$C$98</f>
        <v>0</v>
      </c>
    </row>
    <row r="97" spans="1:4" x14ac:dyDescent="0.25">
      <c r="A97" s="91" t="s">
        <v>33</v>
      </c>
      <c r="B97" s="84"/>
      <c r="C97" s="35">
        <f>COUNTIF(Numerical!$AD$3:$AD$16,1)</f>
        <v>0</v>
      </c>
      <c r="D97" s="23">
        <f>C97/$C$98</f>
        <v>0</v>
      </c>
    </row>
    <row r="98" spans="1:4" x14ac:dyDescent="0.25">
      <c r="A98" s="28"/>
      <c r="B98" s="38" t="s">
        <v>26</v>
      </c>
      <c r="C98" s="35">
        <f>SUM(C94:C97)</f>
        <v>14</v>
      </c>
      <c r="D98" s="23">
        <f>SUM(D94:D97)</f>
        <v>1</v>
      </c>
    </row>
    <row r="99" spans="1:4" x14ac:dyDescent="0.25">
      <c r="A99" s="28"/>
      <c r="B99" s="39" t="s">
        <v>8</v>
      </c>
      <c r="C99" s="76">
        <f>SUM(C94*4+C95*3+C96*2+C97*1)/C98</f>
        <v>3.8571428571428572</v>
      </c>
      <c r="D99" s="77"/>
    </row>
    <row r="100" spans="1:4" x14ac:dyDescent="0.25">
      <c r="A100" s="28"/>
      <c r="B100" s="40"/>
      <c r="C100" s="55"/>
      <c r="D100" s="41"/>
    </row>
    <row r="101" spans="1:4" s="31" customFormat="1" ht="26.4" x14ac:dyDescent="0.25">
      <c r="A101" s="94" t="s">
        <v>1</v>
      </c>
      <c r="B101" s="95"/>
      <c r="C101" s="56" t="s">
        <v>24</v>
      </c>
      <c r="D101" s="37" t="s">
        <v>25</v>
      </c>
    </row>
    <row r="102" spans="1:4" x14ac:dyDescent="0.25">
      <c r="A102" s="91" t="s">
        <v>34</v>
      </c>
      <c r="B102" s="90"/>
      <c r="C102" s="35">
        <f>COUNTIF(Numerical!$AE$3:$AE$16,4)</f>
        <v>13</v>
      </c>
      <c r="D102" s="23">
        <f>C102/$C$106</f>
        <v>0.9285714285714286</v>
      </c>
    </row>
    <row r="103" spans="1:4" x14ac:dyDescent="0.25">
      <c r="A103" s="91" t="s">
        <v>35</v>
      </c>
      <c r="B103" s="90"/>
      <c r="C103" s="35">
        <f>COUNTIF(Numerical!$AE$3:$AE$16,3)</f>
        <v>1</v>
      </c>
      <c r="D103" s="23">
        <f>C103/$C$106</f>
        <v>7.1428571428571425E-2</v>
      </c>
    </row>
    <row r="104" spans="1:4" x14ac:dyDescent="0.25">
      <c r="A104" s="91" t="s">
        <v>36</v>
      </c>
      <c r="B104" s="90"/>
      <c r="C104" s="35">
        <f>COUNTIF(Numerical!$AE$3:$AE$16,2)</f>
        <v>0</v>
      </c>
      <c r="D104" s="23">
        <f>C104/$C$106</f>
        <v>0</v>
      </c>
    </row>
    <row r="105" spans="1:4" x14ac:dyDescent="0.25">
      <c r="A105" s="91" t="s">
        <v>37</v>
      </c>
      <c r="B105" s="90"/>
      <c r="C105" s="35">
        <f>COUNTIF(Numerical!$AE$3:$AE$16,1)</f>
        <v>0</v>
      </c>
      <c r="D105" s="23">
        <f>C105/$C$106</f>
        <v>0</v>
      </c>
    </row>
    <row r="106" spans="1:4" x14ac:dyDescent="0.25">
      <c r="A106" s="28"/>
      <c r="B106" s="27" t="s">
        <v>26</v>
      </c>
      <c r="C106" s="35">
        <f>SUM(C102:C105)</f>
        <v>14</v>
      </c>
      <c r="D106" s="23">
        <f>SUM(D102:D105)</f>
        <v>1</v>
      </c>
    </row>
    <row r="107" spans="1:4" x14ac:dyDescent="0.25">
      <c r="A107" s="28"/>
      <c r="B107" s="39" t="s">
        <v>8</v>
      </c>
      <c r="C107" s="76">
        <f>SUM(C102*4+C103*3+C104*2+C105*1)/C106</f>
        <v>3.9285714285714284</v>
      </c>
      <c r="D107" s="77"/>
    </row>
    <row r="108" spans="1:4" s="31" customFormat="1" x14ac:dyDescent="0.25">
      <c r="A108" s="28"/>
      <c r="B108" s="29"/>
      <c r="C108" s="52"/>
      <c r="D108" s="30"/>
    </row>
    <row r="109" spans="1:4" s="31" customFormat="1" x14ac:dyDescent="0.25">
      <c r="A109" s="36" t="s">
        <v>10</v>
      </c>
      <c r="B109" s="29"/>
      <c r="C109" s="52"/>
      <c r="D109" s="30"/>
    </row>
    <row r="110" spans="1:4" s="31" customFormat="1" ht="27" customHeight="1" x14ac:dyDescent="0.25">
      <c r="A110" s="92" t="s">
        <v>2</v>
      </c>
      <c r="B110" s="93"/>
      <c r="C110" s="56" t="s">
        <v>24</v>
      </c>
      <c r="D110" s="37" t="s">
        <v>25</v>
      </c>
    </row>
    <row r="111" spans="1:4" ht="42" customHeight="1" x14ac:dyDescent="0.25">
      <c r="A111" s="89" t="s">
        <v>38</v>
      </c>
      <c r="B111" s="90"/>
      <c r="C111" s="35">
        <f>COUNTIF(Numerical!$AF$3:$AF$16,3)</f>
        <v>13</v>
      </c>
      <c r="D111" s="23">
        <f>C111/$C$114</f>
        <v>0.9285714285714286</v>
      </c>
    </row>
    <row r="112" spans="1:4" ht="42" customHeight="1" x14ac:dyDescent="0.25">
      <c r="A112" s="89" t="s">
        <v>39</v>
      </c>
      <c r="B112" s="90"/>
      <c r="C112" s="35">
        <f>COUNTIF(Numerical!$AF$3:$AF$16,2)</f>
        <v>1</v>
      </c>
      <c r="D112" s="23">
        <f>C112/$C$114</f>
        <v>7.1428571428571425E-2</v>
      </c>
    </row>
    <row r="113" spans="1:4" ht="42" customHeight="1" x14ac:dyDescent="0.25">
      <c r="A113" s="89" t="s">
        <v>40</v>
      </c>
      <c r="B113" s="90"/>
      <c r="C113" s="35">
        <f>COUNTIF(Numerical!$AF$3:$AF$16,1)</f>
        <v>0</v>
      </c>
      <c r="D113" s="23">
        <f>C113/$C$114</f>
        <v>0</v>
      </c>
    </row>
    <row r="114" spans="1:4" x14ac:dyDescent="0.25">
      <c r="A114" s="28"/>
      <c r="B114" s="38" t="s">
        <v>26</v>
      </c>
      <c r="C114" s="35">
        <f>SUM(C111:C113)</f>
        <v>14</v>
      </c>
      <c r="D114" s="23">
        <f>SUM(D111:D113)</f>
        <v>1</v>
      </c>
    </row>
    <row r="115" spans="1:4" x14ac:dyDescent="0.25">
      <c r="B115" s="39" t="s">
        <v>8</v>
      </c>
      <c r="C115" s="76">
        <f>SUM(C111*3+C112*2+C113*1)/C114</f>
        <v>2.9285714285714284</v>
      </c>
      <c r="D115" s="77"/>
    </row>
    <row r="117" spans="1:4" x14ac:dyDescent="0.25">
      <c r="A117" s="83" t="s">
        <v>41</v>
      </c>
      <c r="B117" s="84"/>
      <c r="C117" s="76">
        <f>AVERAGE(C99,C107,C115)</f>
        <v>3.5714285714285712</v>
      </c>
      <c r="D117" s="77"/>
    </row>
  </sheetData>
  <mergeCells count="44">
    <mergeCell ref="A26:A28"/>
    <mergeCell ref="A39:A41"/>
    <mergeCell ref="A48:A50"/>
    <mergeCell ref="A32:A34"/>
    <mergeCell ref="A59:B59"/>
    <mergeCell ref="A54:A56"/>
    <mergeCell ref="A45:B45"/>
    <mergeCell ref="A1:B1"/>
    <mergeCell ref="A2:A4"/>
    <mergeCell ref="A8:A10"/>
    <mergeCell ref="A14:A16"/>
    <mergeCell ref="A20:A22"/>
    <mergeCell ref="A102:B102"/>
    <mergeCell ref="A93:B93"/>
    <mergeCell ref="A89:B89"/>
    <mergeCell ref="A71:A73"/>
    <mergeCell ref="A77:A79"/>
    <mergeCell ref="A95:B95"/>
    <mergeCell ref="A96:B96"/>
    <mergeCell ref="A97:B97"/>
    <mergeCell ref="A101:B101"/>
    <mergeCell ref="A113:B113"/>
    <mergeCell ref="C115:D115"/>
    <mergeCell ref="A117:B117"/>
    <mergeCell ref="C117:D117"/>
    <mergeCell ref="A103:B103"/>
    <mergeCell ref="A104:B104"/>
    <mergeCell ref="A105:B105"/>
    <mergeCell ref="C107:D107"/>
    <mergeCell ref="A110:B110"/>
    <mergeCell ref="A111:B111"/>
    <mergeCell ref="A112:B112"/>
    <mergeCell ref="C45:D45"/>
    <mergeCell ref="A47:B47"/>
    <mergeCell ref="C59:D59"/>
    <mergeCell ref="C99:D99"/>
    <mergeCell ref="A62:A64"/>
    <mergeCell ref="A61:B61"/>
    <mergeCell ref="A83:A85"/>
    <mergeCell ref="A70:B70"/>
    <mergeCell ref="A68:B68"/>
    <mergeCell ref="C68:D68"/>
    <mergeCell ref="C89:D89"/>
    <mergeCell ref="A94:B94"/>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UNIVERSITY SUPERVISOR EVALUATION OF TEACHER CANDIDATE
&amp;"MS Sans Serif,Bold Italic"Elementary&amp;"MS Sans Serif,Regular"
&amp;"MS Sans Serif,Bold"Spring 2020
</oddHeader>
    <oddFooter>&amp;C&amp;"MS Sans Serif,Bold"4 Target, 3 Acceptable, 2 Acceptable, 1 Unacceptable, NR=Did Not Observe</oddFooter>
  </headerFooter>
  <rowBreaks count="2" manualBreakCount="2">
    <brk id="46" max="16383" man="1"/>
    <brk id="9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Numerical</vt:lpstr>
      <vt:lpstr>Textual</vt:lpstr>
      <vt:lpstr>ItemAnalysis</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2020-05-14T13:57:19Z</cp:lastPrinted>
  <dcterms:created xsi:type="dcterms:W3CDTF">2011-02-23T21:08:19Z</dcterms:created>
  <dcterms:modified xsi:type="dcterms:W3CDTF">2022-05-10T16:48:45Z</dcterms:modified>
</cp:coreProperties>
</file>