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Users\aguinagav\Desktop\"/>
    </mc:Choice>
  </mc:AlternateContent>
  <xr:revisionPtr revIDLastSave="0" documentId="8_{A529D959-F7B7-4283-A192-460D54E1A13C}" xr6:coauthVersionLast="47" xr6:coauthVersionMax="47" xr10:uidLastSave="{00000000-0000-0000-0000-000000000000}"/>
  <bookViews>
    <workbookView xWindow="-108" yWindow="-108" windowWidth="23256" windowHeight="12456" activeTab="2" xr2:uid="{00000000-000D-0000-FFFF-FFFF00000000}"/>
  </bookViews>
  <sheets>
    <sheet name="Item Analysis" sheetId="3" r:id="rId1"/>
    <sheet name="Textual" sheetId="1" r:id="rId2"/>
    <sheet name="Numeric" sheetId="2" r:id="rId3"/>
  </sheets>
  <definedNames>
    <definedName name="SCP27B2" localSheetId="0">'Item Analysis'!$A$6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9" i="3" l="1"/>
  <c r="C58" i="3"/>
  <c r="C57" i="3"/>
  <c r="C54" i="3"/>
  <c r="C53" i="3"/>
  <c r="C52" i="3"/>
  <c r="C49" i="3"/>
  <c r="C48" i="3"/>
  <c r="C47" i="3"/>
  <c r="C44" i="3"/>
  <c r="C43" i="3"/>
  <c r="C42" i="3"/>
  <c r="C39" i="3"/>
  <c r="C38" i="3"/>
  <c r="C37" i="3"/>
  <c r="C34" i="3"/>
  <c r="C33" i="3"/>
  <c r="C32" i="3"/>
  <c r="C29" i="3"/>
  <c r="C28" i="3"/>
  <c r="C27" i="3"/>
  <c r="C24" i="3"/>
  <c r="C23" i="3"/>
  <c r="C22" i="3"/>
  <c r="C19" i="3"/>
  <c r="C18" i="3"/>
  <c r="C17" i="3"/>
  <c r="C14" i="3"/>
  <c r="C13" i="3"/>
  <c r="C12" i="3"/>
  <c r="C9" i="3"/>
  <c r="C8" i="3"/>
  <c r="C7" i="3"/>
  <c r="B8" i="2" l="1"/>
  <c r="C8" i="2"/>
  <c r="D8" i="2"/>
  <c r="E8" i="2"/>
  <c r="F8" i="2"/>
  <c r="G8" i="2"/>
  <c r="H8" i="2"/>
  <c r="I8" i="2"/>
  <c r="J8" i="2"/>
  <c r="K8" i="2"/>
  <c r="L8" i="2"/>
  <c r="B9" i="2"/>
  <c r="C9" i="2"/>
  <c r="D9" i="2"/>
  <c r="E9" i="2"/>
  <c r="F9" i="2"/>
  <c r="G9" i="2"/>
  <c r="H9" i="2"/>
  <c r="I9" i="2"/>
  <c r="J9" i="2"/>
  <c r="K9" i="2"/>
  <c r="L9" i="2"/>
  <c r="L7" i="2"/>
  <c r="K7" i="2"/>
  <c r="J7" i="2"/>
  <c r="I7" i="2"/>
  <c r="H7" i="2"/>
  <c r="H11" i="2" s="1"/>
  <c r="G7" i="2"/>
  <c r="F7" i="2"/>
  <c r="E7" i="2"/>
  <c r="D7" i="2"/>
  <c r="D11" i="2" s="1"/>
  <c r="C7" i="2"/>
  <c r="B7" i="2"/>
  <c r="L11" i="2" l="1"/>
  <c r="I11" i="2"/>
  <c r="E11" i="2"/>
  <c r="B11" i="2"/>
  <c r="F11" i="2"/>
  <c r="J11" i="2"/>
  <c r="C11" i="2"/>
  <c r="G11" i="2"/>
  <c r="K11" i="2"/>
  <c r="M8" i="2"/>
  <c r="M7" i="2"/>
  <c r="C60" i="3"/>
  <c r="C55" i="3"/>
  <c r="D53" i="3" s="1"/>
  <c r="C20" i="3" l="1"/>
  <c r="D17" i="3" s="1"/>
  <c r="D57" i="3"/>
  <c r="D52" i="3"/>
  <c r="D58" i="3"/>
  <c r="C25" i="3"/>
  <c r="D24" i="3" s="1"/>
  <c r="D18" i="3"/>
  <c r="D59" i="3"/>
  <c r="D19" i="3"/>
  <c r="C45" i="3"/>
  <c r="D44" i="3" s="1"/>
  <c r="D54" i="3"/>
  <c r="C35" i="3"/>
  <c r="D33" i="3" s="1"/>
  <c r="C15" i="3"/>
  <c r="D12" i="3" s="1"/>
  <c r="C40" i="3"/>
  <c r="D38" i="3" s="1"/>
  <c r="C50" i="3"/>
  <c r="D49" i="3" s="1"/>
  <c r="C30" i="3"/>
  <c r="D29" i="3" s="1"/>
  <c r="C10" i="3"/>
  <c r="D23" i="3" l="1"/>
  <c r="D60" i="3"/>
  <c r="D27" i="3"/>
  <c r="D47" i="3"/>
  <c r="A15" i="3"/>
  <c r="D42" i="3"/>
  <c r="D37" i="3"/>
  <c r="D43" i="3"/>
  <c r="D48" i="3"/>
  <c r="D14" i="3"/>
  <c r="D22" i="3"/>
  <c r="D25" i="3" s="1"/>
  <c r="D32" i="3"/>
  <c r="D34" i="3"/>
  <c r="D28" i="3"/>
  <c r="D39" i="3"/>
  <c r="D40" i="3" s="1"/>
  <c r="A35" i="3"/>
  <c r="D13" i="3"/>
  <c r="D9" i="3"/>
  <c r="D8" i="3"/>
  <c r="D55" i="3"/>
  <c r="D20" i="3"/>
  <c r="D7" i="3"/>
  <c r="A10" i="3"/>
  <c r="D35" i="3" l="1"/>
  <c r="D50" i="3"/>
  <c r="D30" i="3"/>
  <c r="D45" i="3"/>
  <c r="D10" i="3"/>
  <c r="D15" i="3"/>
  <c r="A60" i="3"/>
  <c r="A55" i="3"/>
  <c r="A50" i="3"/>
  <c r="A45" i="3"/>
  <c r="A40" i="3"/>
  <c r="A30" i="3"/>
  <c r="A25" i="3"/>
  <c r="A20" i="3"/>
  <c r="A62" i="3" l="1"/>
  <c r="M9" i="2"/>
  <c r="M11" i="2" l="1"/>
</calcChain>
</file>

<file path=xl/sharedStrings.xml><?xml version="1.0" encoding="utf-8"?>
<sst xmlns="http://schemas.openxmlformats.org/spreadsheetml/2006/main" count="159" uniqueCount="98">
  <si>
    <t>Teacher Candidate:</t>
  </si>
  <si>
    <t>University Supervisor:</t>
  </si>
  <si>
    <t>Cooperating Teacher:</t>
  </si>
  <si>
    <t>1. Classroom Environment and Student Demographics (NAEYC 2a; INTASC 2; CAEP 1.4)</t>
  </si>
  <si>
    <t>Comments:</t>
  </si>
  <si>
    <t>2. Introduction of Unit (NAEYC 5c; INTASC 4; CAEP 1.4, 3.5)</t>
  </si>
  <si>
    <t>3. Factors Influencing Instruction (NAEYC 1A; INTASC 7; CAEP 1.5)</t>
  </si>
  <si>
    <t>4. Specific Instructional/Collaborative Strategies (NAEYC 4C; INTASC 8; CAEP 1.5)</t>
  </si>
  <si>
    <t>5. Integration of Technology into Teaching and Learning (NAEYC 4B; INTASC 6; CAEP 1.2, 1.3, 1.5, 3.5, 4.1)</t>
  </si>
  <si>
    <t>6. Assessments Tables &amp; Analysis of Results (NAEYC 3A; INTASC 6; CAEP 1.2, 1.3, 1.5, 3.5, 4.1)</t>
  </si>
  <si>
    <t>7. Adaptations for Special Populations (NAEYC 5C; INTASC 1; CAEP 1.1, 3.5)</t>
  </si>
  <si>
    <t>8. Classroom Management (NAEYC 1C; INTASC 3; CAEP 1.4, 2.3)</t>
  </si>
  <si>
    <t>9. Recommendations for Improvement (NAEYC 6D; INTASC 9; CAEP 1.2, 1.5, 3.6)</t>
  </si>
  <si>
    <t>10. Lesson Plan Format (NAEYC 5A; INTASC 5; CAEP 1.3, 3.5)</t>
  </si>
  <si>
    <t>11. Grammar, Usage, and Mechanics</t>
  </si>
  <si>
    <t>SubmitDate</t>
  </si>
  <si>
    <t>2</t>
  </si>
  <si>
    <t>NV</t>
  </si>
  <si>
    <t>1</t>
  </si>
  <si>
    <t>#</t>
  </si>
  <si>
    <t>Mean</t>
  </si>
  <si>
    <t>Mean:</t>
  </si>
  <si>
    <t>SOUTHWESTERN OKLAHOMA STATE UNIVERSITY</t>
  </si>
  <si>
    <t>EVALUATION OF TEACHER CANDIDATE</t>
  </si>
  <si>
    <t>Teacher Work Sample, Early Childhood</t>
  </si>
  <si>
    <t>Count</t>
  </si>
  <si>
    <t>Pct</t>
  </si>
  <si>
    <t>Target (2 pts.): The candidate provides a description of the classroom environment, including these 5 components: resources; classroom arrangement; student demographics, culture, and accommodations.</t>
  </si>
  <si>
    <t>Acceptable (1 pt.): The candidate provides a description of the classroom environment, including 4 of 5 components: resources; classroom arrangement; student demographics, culture, and accommodations.</t>
  </si>
  <si>
    <t>Unacceptable (0 pts.): The candidate provides incomplete information of the classroom with less than 4 of the specified components.</t>
  </si>
  <si>
    <t>Total</t>
  </si>
  <si>
    <t>Target (2 pts.): The candidate includes an extensive introduction of the unit, which includes an overview of the contextual background, Oklahoma Academic Standards, and the content areas(s) of the unit. The candidate shows evidence of planning for...</t>
  </si>
  <si>
    <t>Acceptable (1 pt.): The candidate includes a complete introduction of the unit, which includes an overview of contextual background, Oklahoma Academic Standards, and the content area(s) of the unit. The candidate shows evidence of planning for ins...</t>
  </si>
  <si>
    <t>Unacceptable (0 pts.): The candidate provides incomplete information to introduce the unit. The candidate does not include an overview of the contextual background, Oklahoma Academic Standards, and the content area(s) of the unit. The candidate do...</t>
  </si>
  <si>
    <t>Target (2 pts.): The candidate describes two or more factors that influence instruction: students needs, interests, resources, time limits, candidates personal strengths, and/or required curriculum.</t>
  </si>
  <si>
    <t>Acceptable (1 pt.): The candidate describes one factor that influences unit instruction: students needs, interests, resources, time limits, candidates personal strengths, or required curriculum.</t>
  </si>
  <si>
    <t>Unacceptable (0 pts.): The candidate does not describe a factor that influences unit instruction, such as students needs, interests, resources, time limits, candidates personal strengths, or required curriculum.</t>
  </si>
  <si>
    <t>Target (2 pts.): The candidate includes 4 or more instructional/collaborative strategies, which are inclusive and engaging for students.</t>
  </si>
  <si>
    <t>Acceptable (1 pt.): The candidate includes 3 instructional/collaborative strategies, which are inclusive and engaging for students.</t>
  </si>
  <si>
    <t>Unacceptable (0 pts.): The candidate includes less than 3 instructional/collaborative strategies.</t>
  </si>
  <si>
    <t>Target (2 pts.): The candidate describes 2 ways to technology was integrated throughout the unit to enhance learning.</t>
  </si>
  <si>
    <t>Acceptable (1 pt.): The candidate describes 1 way technology was integrated throughout the unit to enhance learning.</t>
  </si>
  <si>
    <t>Unacceptable (0 pts.): The candidate does not describe at least 1 way technology was integrated throughout the unit.</t>
  </si>
  <si>
    <t>Target (2 pts.): The candidate uses extensive and ongoing assessments throughout the unit: pretest, formative, and summative/posttest. A complete analysis of data is provided, including more than 3 formative assessments administered, an analysis o...</t>
  </si>
  <si>
    <t>Acceptable (1 pt.): The candidate uses ongoing assessments throughout the unit: pretest, formative, and summative/posttest. A complete analysis of data is provided, including 3 formative assessments administered, an analysis of the post assessment...</t>
  </si>
  <si>
    <t>Unacceptable (0 pts.): The candidate does not use ongoing assessments throughout the unit: pretest, formative, and summative/posttest. A complete analysis of data is not provided: 3 formative assessments, analysis of the post assessment results in...</t>
  </si>
  <si>
    <t>Target (2 pts.): The candidate describes 2 or more adaptations for special populations (students with exceptionalities, gifted, ELLs, and/or delayed learners).</t>
  </si>
  <si>
    <t>Acceptable (1 pt.): The candidate describes 1 adaptation for special populations (students with exceptionalities, gifted, ELLs, or delayed learners).</t>
  </si>
  <si>
    <t>Unacceptable (0 pts.): The candidate does not describe 1 adaptation for special populations (students with exceptionalities, gifted, ELLs or delayed learners).</t>
  </si>
  <si>
    <t>Target (2 pts.): The candidate discusses 3 components of the classroom management plan to effectively create a healthy, respectful, supportive, and challenging learning environment. The candidate understands the importance of considering young chi...</t>
  </si>
  <si>
    <t>Acceptable (1 pt.): The candidate discusses 3 components of the classroom management plan to effectively create a healthy, respectful, supportive, and challenging learning environment. The candidate understands the importance of considering young ...</t>
  </si>
  <si>
    <t>Unacceptable (0 pts.): The candidate discusses 1 component of the classroom management plan. The candidate does not understand the importance of considering young childrens characteristics and need for development and learning.</t>
  </si>
  <si>
    <t>Target (2 pts.): Using the professional standards in the NAEYC Code of Ethical Conduct, the candidate articulates 2 areas in need of personal improvement during future instruction and/or through professional development opportunities.</t>
  </si>
  <si>
    <t>Acceptable (1 pt.): Using the professional standards in the NAEYC Code of Ethical Conduct, the candidate articulates 1 area in need of personal improvement during future instruction and/or through professional development opportunities.</t>
  </si>
  <si>
    <t>Unacceptable (0 pts.): The candidate does not use the professional standards in the NAEYC Code of Ethical Conduct to identify 1 area in need of personal improvement.</t>
  </si>
  <si>
    <t>Target (2 pts.): The candidate makes the unit content meaningful through practical applications and integration of students prior experiences to promote academic and social competence. The candidate includes Objectives, Anticipatory Set, Modeling...</t>
  </si>
  <si>
    <t>Acceptable (1 pt.): The candidate makes consistent efforts to make the content matter meaningful for students through practical applications and students prior experiences. The candidate includes Objectives, Anticipatory Set, Modeling, Guided Pra...</t>
  </si>
  <si>
    <t>Unacceptable (0 pts.): The candidate does not make the unit content meaningful through practical applications and integration of students prior experiences. The lesson plans do not include all of the following: Objectives, Anticipatory Set, Model...</t>
  </si>
  <si>
    <t>Target (2 pts.): The candidate has no more than five errors in grammar, usage, and mechanics in the teacher work sample.</t>
  </si>
  <si>
    <t>Acceptable (1 pt.): The candidate has 6-10 errors in grammar, usage, and mechanics in the teacher work sample.</t>
  </si>
  <si>
    <t>Unacceptable (0 pts.): The candidate has more than 10 errors in grammar, usage, and mechanics in the teacher work sample.</t>
  </si>
  <si>
    <t>Mean of the Means</t>
  </si>
  <si>
    <t>3</t>
  </si>
  <si>
    <t>4</t>
  </si>
  <si>
    <t>5</t>
  </si>
  <si>
    <t>6</t>
  </si>
  <si>
    <t>7</t>
  </si>
  <si>
    <t>8</t>
  </si>
  <si>
    <t>9</t>
  </si>
  <si>
    <t>10</t>
  </si>
  <si>
    <t>11</t>
  </si>
  <si>
    <t>Details and connections to the purpose for choices and decisions in classroom environment demonstrate that Jordan understands the importance of considering both the student and the impact of the environment on student behaviors and student learning.</t>
  </si>
  <si>
    <t>Jordan clearly understands how the standards are meant to guide instruction and learning activities. The activities overview shows the desire to create learning opportunities that are engaging and meaningful to students. Opportunities for assessment and monitoring are also evident in the overview.</t>
  </si>
  <si>
    <t>A thorough discussion of factors influencing teaching and learning is provided. Insights demonstrate the Jordan is prepared to think through barriers to learning and leverage decisions within her control to maximize learning opportunities for all students.</t>
  </si>
  <si>
    <t>Jordan incorporates numerous instructional strategies appropriate to the various learning styles and needs evident in her classroom. Use of direct instruction in whole group supplemented with group work and independent practice allow for modeling and hands-on engagement allowing for skill mastery.</t>
  </si>
  <si>
    <t>Smartboard and online sites for extended learning are utilized. Google maps &amp; earth was a great addition to these lessons. I am sure the student really liked that.</t>
  </si>
  <si>
    <t>The plan for assessment is thorough and detailed. There are numerous opportunities for assessment and progress monitoring occurring naturally throughout the activities. The assessment table summarizes the pretest, formative, and summative assessment plans present throughout the unit. The primary data table identifies growth and mastery. Additional data tables are provided to clearly disaggregate data in an effort to identify patterns and variances in learning among subgroups. Analysis of data demonstrates the limitation of a hypothetical data set but also allows for ideas for extension in future lessons.</t>
  </si>
  <si>
    <t>Plans for adaptations are appropriate and align with the unique needs of the learners.</t>
  </si>
  <si>
    <t>Multiple strategies for classroom management are included to increase student engagement in learning and to give all students a voice. The strategies discussed contribute to a positive classroom environment!</t>
  </si>
  <si>
    <t>A great reflection here that demonstrates a genuine desire to learn from others and to perfect your craft for your benefit and students. Great job. You are doing wonderful!</t>
  </si>
  <si>
    <t>Very detailed lesson format. Easily allows the reader to follow along and visualize the execution of these plans in the classroom. All resources are available and allow the reader to see the integration of teaching, learning, and assessment. Good job!</t>
  </si>
  <si>
    <t>Very professionally written and executed!</t>
  </si>
  <si>
    <t>Details and connections to the purpose for choices and decisions in classroom environment demonstrate that Karissa understands the importance of considering both the student and the impact of the environment on student behaviors and student learning.</t>
  </si>
  <si>
    <t>Karissa clearly understands how the standards are meant to guide instruction and learning activities. Activity overview shows the desire to create learning opportunities that are engaging and meaningful to students. Opportunities for assessment and monitoring are also evident in the overview.</t>
  </si>
  <si>
    <t>A thorough discussion of factors influencing teaching and learning is provided. Insights demonstrate that Karissa is prepared to think through barriers to learning and leverage decisions within her control to maximize learning opportunities for all students.</t>
  </si>
  <si>
    <t>Karissa incorporates numerous instructional strategies appropriate to the various learning styles and needs evident in her classroom. Use of direct instruction in whole group supplemented with group work and independent practice allow for modeling and hands-on engagement allowing for skill mastery.</t>
  </si>
  <si>
    <t>Technology is used seamlessly to both enhance instruction and actively by students to increase skillsets and the ability to apply skills in context. Great job!</t>
  </si>
  <si>
    <t>The plan for assessment is thorough and detailed. There are numerous opportunities for assessment and progress monitoring occurring naturally throughout the activities. The assessment table summarizes the pretest, formative, and summative assessment plans present throughout the unit. The primary data table identifies growth and mastery. Additional data tables are provided to clearly disaggregate data in an effort to identify patterns and variances in learning among subgroups. Analysis of data demonstrates Karissa is able to make meaning from the data which informs future instruction.</t>
  </si>
  <si>
    <t>A great reflection here that demonstrates a genuine desire to perfect your craft for your benefit and the students! Great job. You are doing wonderful!</t>
  </si>
  <si>
    <t>Very detailed lesson format. Easily allows the reader to follow along and visualize the execution of these plans in the classroom. Details allow the reader to see the integration of teaching, learning, and assessment. Good job!</t>
  </si>
  <si>
    <t>Ms. Pavlik was able to maintain the positive learning environment that had been established by her cooperating teacher. She certainly has high expectations for all of her students.</t>
  </si>
  <si>
    <t>Ms. Pavlik's lesson plans were aligned with Oklahoma Academic Standards, demonstrated an understanding of the subject matter, and were formatted in a professional manner.</t>
  </si>
  <si>
    <t>Ms. Pavlik incorporated technology by using the SmartBoard and iPads in her lessons.</t>
  </si>
  <si>
    <t>In her TWS, Ms. Pavlik's analysis of the provided data was appropriate.  She identified the strengths and weaknesses of her students. She engages in instructional assessment techniques during her lessons.</t>
  </si>
  <si>
    <t>Ms. Pavlik described adaptions that were used in order to meet the diverse needs of her students.</t>
  </si>
  <si>
    <t>Ms. Pavlik understands the importance of student engagement in effective instruction and classroom management. She also is cognizant of the fact that she needs to implement a variety of strategies.</t>
  </si>
  <si>
    <t>Ms. Pavlik engaged in constructive reflection.  Her plans to improve her lessons were on target.</t>
  </si>
  <si>
    <t>Spring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</si>
</sst>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8"/>
      <name val="MS Sans Serif"/>
    </font>
    <font>
      <sz val="8"/>
      <color indexed="12"/>
      <name val="MS Sans Serif"/>
    </font>
    <font>
      <b/>
      <sz val="8"/>
      <name val="MS Sans Serif"/>
    </font>
    <font>
      <b/>
      <i/>
      <sz val="11"/>
      <name val="Calibri"/>
      <family val="2"/>
      <scheme val="minor"/>
    </font>
    <font>
      <b/>
      <sz val="11"/>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b/>
      <i/>
      <sz val="11"/>
      <color rgb="FF000000"/>
      <name val="Calibri"/>
      <family val="2"/>
      <scheme val="minor"/>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s>
  <cellStyleXfs count="1">
    <xf numFmtId="0" fontId="0" fillId="0" borderId="0" applyAlignment="0">
      <alignment vertical="top" wrapText="1"/>
      <protection locked="0"/>
    </xf>
  </cellStyleXfs>
  <cellXfs count="62">
    <xf numFmtId="0" fontId="0" fillId="0" borderId="0" xfId="0" applyAlignment="1">
      <alignment vertical="top"/>
      <protection locked="0"/>
    </xf>
    <xf numFmtId="0" fontId="3" fillId="0" borderId="0" xfId="0" applyFont="1" applyAlignment="1" applyProtection="1">
      <alignment horizontal="center" vertical="top"/>
      <protection hidden="1"/>
    </xf>
    <xf numFmtId="0" fontId="5" fillId="0" borderId="0" xfId="0" applyFont="1" applyAlignment="1" applyProtection="1">
      <alignment horizontal="left" vertical="top"/>
      <protection hidden="1"/>
    </xf>
    <xf numFmtId="0" fontId="4" fillId="0" borderId="0" xfId="0" applyFont="1" applyAlignment="1" applyProtection="1">
      <alignment horizontal="center" vertical="top"/>
      <protection hidden="1"/>
    </xf>
    <xf numFmtId="0" fontId="6" fillId="0" borderId="0" xfId="0" applyFont="1" applyBorder="1" applyAlignment="1" applyProtection="1">
      <alignment horizontal="center" wrapText="1"/>
      <protection hidden="1"/>
    </xf>
    <xf numFmtId="0" fontId="7" fillId="0" borderId="4" xfId="0" applyFont="1" applyBorder="1" applyAlignment="1" applyProtection="1">
      <alignment horizontal="right" wrapText="1"/>
      <protection hidden="1"/>
    </xf>
    <xf numFmtId="0" fontId="7" fillId="0" borderId="7" xfId="0" applyFont="1" applyBorder="1" applyAlignment="1" applyProtection="1">
      <alignment horizontal="right" wrapText="1"/>
      <protection hidden="1"/>
    </xf>
    <xf numFmtId="0" fontId="5" fillId="0" borderId="0" xfId="0" applyFont="1" applyAlignment="1" applyProtection="1">
      <alignment vertical="top"/>
      <protection hidden="1"/>
    </xf>
    <xf numFmtId="0" fontId="6" fillId="0" borderId="4" xfId="0" applyFont="1" applyBorder="1" applyAlignment="1" applyProtection="1">
      <alignment horizontal="left" wrapText="1"/>
      <protection hidden="1"/>
    </xf>
    <xf numFmtId="0" fontId="6" fillId="0" borderId="6" xfId="0" applyFont="1" applyBorder="1" applyAlignment="1" applyProtection="1">
      <alignment horizontal="right" wrapText="1"/>
      <protection hidden="1"/>
    </xf>
    <xf numFmtId="10" fontId="6" fillId="0" borderId="1" xfId="0" applyNumberFormat="1" applyFont="1" applyBorder="1" applyAlignment="1" applyProtection="1">
      <alignment horizontal="right" wrapText="1"/>
      <protection hidden="1"/>
    </xf>
    <xf numFmtId="0" fontId="7" fillId="0" borderId="9" xfId="0" applyFont="1" applyBorder="1" applyAlignment="1" applyProtection="1">
      <alignment horizontal="center" wrapText="1"/>
      <protection hidden="1"/>
    </xf>
    <xf numFmtId="0" fontId="6" fillId="0" borderId="9" xfId="0" applyFont="1" applyBorder="1" applyAlignment="1" applyProtection="1">
      <alignment horizontal="left" wrapText="1"/>
      <protection hidden="1"/>
    </xf>
    <xf numFmtId="2" fontId="7" fillId="0" borderId="4" xfId="0" applyNumberFormat="1" applyFont="1" applyBorder="1" applyAlignment="1" applyProtection="1">
      <alignment horizontal="center" wrapText="1"/>
      <protection hidden="1"/>
    </xf>
    <xf numFmtId="0" fontId="8" fillId="0" borderId="4" xfId="0" applyFont="1" applyBorder="1" applyAlignment="1" applyProtection="1">
      <alignment horizontal="left" wrapText="1"/>
      <protection hidden="1"/>
    </xf>
    <xf numFmtId="0" fontId="6" fillId="0" borderId="4" xfId="0" applyFont="1" applyBorder="1" applyAlignment="1" applyProtection="1">
      <alignment horizontal="right" wrapText="1"/>
      <protection hidden="1"/>
    </xf>
    <xf numFmtId="10" fontId="6" fillId="0" borderId="4" xfId="0" applyNumberFormat="1" applyFont="1" applyBorder="1" applyAlignment="1" applyProtection="1">
      <alignment horizontal="right" wrapText="1"/>
      <protection hidden="1"/>
    </xf>
    <xf numFmtId="0" fontId="8" fillId="0" borderId="0" xfId="0" applyFont="1" applyBorder="1" applyAlignment="1" applyProtection="1">
      <alignment horizontal="left" wrapText="1"/>
      <protection hidden="1"/>
    </xf>
    <xf numFmtId="0" fontId="6" fillId="0" borderId="0" xfId="0" applyFont="1" applyBorder="1" applyAlignment="1" applyProtection="1">
      <alignment horizontal="right" wrapText="1"/>
      <protection hidden="1"/>
    </xf>
    <xf numFmtId="10" fontId="6" fillId="0" borderId="0" xfId="0" applyNumberFormat="1" applyFont="1" applyBorder="1" applyAlignment="1" applyProtection="1">
      <alignment horizontal="right" wrapText="1"/>
      <protection hidden="1"/>
    </xf>
    <xf numFmtId="0" fontId="5" fillId="0" borderId="0" xfId="0" applyFont="1" applyBorder="1" applyAlignment="1" applyProtection="1">
      <alignment vertical="top"/>
      <protection hidden="1"/>
    </xf>
    <xf numFmtId="0" fontId="6" fillId="0" borderId="10" xfId="0" applyFont="1" applyBorder="1" applyAlignment="1" applyProtection="1">
      <alignment horizontal="right" wrapText="1"/>
      <protection hidden="1"/>
    </xf>
    <xf numFmtId="0" fontId="7" fillId="0" borderId="4" xfId="0" applyFont="1" applyBorder="1" applyAlignment="1" applyProtection="1">
      <alignment horizontal="center" wrapText="1"/>
      <protection hidden="1"/>
    </xf>
    <xf numFmtId="2" fontId="7" fillId="0" borderId="8" xfId="0" applyNumberFormat="1" applyFont="1" applyBorder="1" applyAlignment="1" applyProtection="1">
      <alignment horizontal="center" wrapText="1"/>
      <protection hidden="1"/>
    </xf>
    <xf numFmtId="0" fontId="8" fillId="0" borderId="3" xfId="0" applyFont="1" applyBorder="1" applyAlignment="1" applyProtection="1">
      <alignment horizontal="left" wrapText="1"/>
      <protection hidden="1"/>
    </xf>
    <xf numFmtId="0" fontId="6" fillId="0" borderId="1" xfId="0" applyFont="1" applyBorder="1" applyAlignment="1" applyProtection="1">
      <alignment horizontal="left" wrapText="1"/>
      <protection hidden="1"/>
    </xf>
    <xf numFmtId="0" fontId="6" fillId="0" borderId="11" xfId="0" applyFont="1" applyBorder="1" applyAlignment="1" applyProtection="1">
      <alignment horizontal="right" wrapText="1"/>
      <protection hidden="1"/>
    </xf>
    <xf numFmtId="0" fontId="7" fillId="0" borderId="2" xfId="0" applyFont="1" applyBorder="1" applyAlignment="1" applyProtection="1">
      <alignment horizontal="center" wrapText="1"/>
      <protection hidden="1"/>
    </xf>
    <xf numFmtId="0" fontId="8" fillId="0" borderId="1" xfId="0" applyFont="1" applyBorder="1" applyAlignment="1" applyProtection="1">
      <alignment horizontal="left" wrapText="1"/>
      <protection hidden="1"/>
    </xf>
    <xf numFmtId="2" fontId="4" fillId="0" borderId="4" xfId="0" applyNumberFormat="1" applyFont="1" applyBorder="1" applyAlignment="1" applyProtection="1">
      <alignment horizontal="center" vertical="top"/>
      <protection hidden="1"/>
    </xf>
    <xf numFmtId="49" fontId="2" fillId="0" borderId="0" xfId="0" applyNumberFormat="1" applyFont="1" applyAlignment="1" applyProtection="1">
      <alignment horizontal="right" wrapText="1"/>
      <protection hidden="1"/>
    </xf>
    <xf numFmtId="49" fontId="2" fillId="0" borderId="0" xfId="0" applyNumberFormat="1" applyFont="1" applyAlignment="1" applyProtection="1">
      <alignment horizontal="left" wrapText="1"/>
      <protection hidden="1"/>
    </xf>
    <xf numFmtId="0" fontId="2" fillId="0" borderId="0" xfId="0" applyFont="1" applyAlignment="1" applyProtection="1">
      <alignment horizontal="left" wrapText="1"/>
      <protection hidden="1"/>
    </xf>
    <xf numFmtId="0" fontId="0" fillId="0" borderId="0" xfId="0" applyAlignment="1" applyProtection="1">
      <alignment horizontal="right" vertical="top" wrapText="1"/>
      <protection hidden="1"/>
    </xf>
    <xf numFmtId="0" fontId="0" fillId="0" borderId="0" xfId="0" applyAlignment="1" applyProtection="1">
      <alignment horizontal="left" vertical="top" wrapText="1"/>
      <protection hidden="1"/>
    </xf>
    <xf numFmtId="0" fontId="0" fillId="0" borderId="0" xfId="0" applyNumberFormat="1" applyAlignment="1" applyProtection="1">
      <alignment horizontal="center" vertical="top" wrapText="1"/>
      <protection hidden="1"/>
    </xf>
    <xf numFmtId="0" fontId="0" fillId="0" borderId="0" xfId="0" applyFont="1" applyAlignment="1" applyProtection="1">
      <alignment horizontal="left" vertical="top" wrapText="1"/>
      <protection hidden="1"/>
    </xf>
    <xf numFmtId="49" fontId="2" fillId="0" borderId="0" xfId="0" applyNumberFormat="1" applyFont="1" applyAlignment="1" applyProtection="1">
      <alignment horizontal="center" wrapText="1"/>
      <protection hidden="1"/>
    </xf>
    <xf numFmtId="0" fontId="2" fillId="0" borderId="0" xfId="0" applyFont="1" applyAlignment="1" applyProtection="1">
      <alignment horizontal="center" wrapText="1"/>
      <protection hidden="1"/>
    </xf>
    <xf numFmtId="2" fontId="2" fillId="0" borderId="0" xfId="0" applyNumberFormat="1" applyFont="1" applyAlignment="1" applyProtection="1">
      <alignment horizontal="center" vertical="top" wrapText="1"/>
      <protection hidden="1"/>
    </xf>
    <xf numFmtId="0" fontId="2" fillId="0" borderId="0" xfId="0" applyFont="1" applyAlignment="1" applyProtection="1">
      <alignment horizontal="right" vertical="top" wrapText="1"/>
      <protection hidden="1"/>
    </xf>
    <xf numFmtId="0" fontId="0" fillId="0" borderId="0" xfId="0" applyAlignment="1" applyProtection="1">
      <alignment horizontal="center" vertical="top" wrapText="1"/>
      <protection hidden="1"/>
    </xf>
    <xf numFmtId="0" fontId="0" fillId="0" borderId="0" xfId="0" applyFont="1" applyAlignment="1" applyProtection="1">
      <alignment horizontal="center" vertical="top" wrapText="1"/>
      <protection hidden="1"/>
    </xf>
    <xf numFmtId="0" fontId="0" fillId="0" borderId="0" xfId="0" applyAlignment="1">
      <alignment horizontal="left" vertical="top"/>
      <protection locked="0"/>
    </xf>
    <xf numFmtId="0" fontId="0" fillId="0" borderId="0" xfId="0" applyNumberFormat="1" applyAlignment="1">
      <alignment horizontal="center" vertical="top"/>
      <protection locked="0"/>
    </xf>
    <xf numFmtId="0" fontId="1" fillId="0" borderId="0" xfId="0" applyFont="1" applyAlignment="1">
      <alignment horizontal="left" vertical="top"/>
      <protection locked="0"/>
    </xf>
    <xf numFmtId="0" fontId="0" fillId="0" borderId="0" xfId="0" applyNumberFormat="1" applyAlignment="1">
      <alignment horizontal="right" vertical="top"/>
      <protection locked="0"/>
    </xf>
    <xf numFmtId="22" fontId="1" fillId="0" borderId="0" xfId="0" applyNumberFormat="1" applyFont="1" applyAlignment="1">
      <alignment horizontal="left" vertical="top"/>
      <protection locked="0"/>
    </xf>
    <xf numFmtId="0" fontId="3" fillId="0" borderId="0" xfId="0" applyFont="1" applyAlignment="1" applyProtection="1">
      <alignment vertical="top" wrapText="1"/>
      <protection hidden="1"/>
    </xf>
    <xf numFmtId="0" fontId="4" fillId="0" borderId="0" xfId="0" applyFont="1" applyAlignment="1" applyProtection="1">
      <alignment vertical="top" wrapText="1"/>
      <protection hidden="1"/>
    </xf>
    <xf numFmtId="0" fontId="4" fillId="0" borderId="4" xfId="0" applyFont="1" applyBorder="1" applyAlignment="1" applyProtection="1">
      <alignment vertical="top"/>
      <protection hidden="1"/>
    </xf>
    <xf numFmtId="0" fontId="0" fillId="0" borderId="4" xfId="0" applyBorder="1" applyAlignment="1" applyProtection="1">
      <alignment vertical="top"/>
      <protection hidden="1"/>
    </xf>
    <xf numFmtId="0" fontId="7" fillId="0" borderId="4" xfId="0" applyFont="1" applyBorder="1" applyAlignment="1" applyProtection="1">
      <alignment horizontal="left" vertical="top" wrapText="1"/>
      <protection hidden="1"/>
    </xf>
    <xf numFmtId="0" fontId="5" fillId="0" borderId="4" xfId="0" applyFont="1" applyBorder="1" applyAlignment="1" applyProtection="1">
      <alignment vertical="top" wrapText="1"/>
      <protection hidden="1"/>
    </xf>
    <xf numFmtId="0" fontId="3" fillId="0" borderId="0" xfId="0" applyFont="1" applyAlignment="1" applyProtection="1">
      <alignment horizontal="center" vertical="top"/>
      <protection hidden="1"/>
    </xf>
    <xf numFmtId="0" fontId="5" fillId="0" borderId="0" xfId="0" applyFont="1" applyAlignment="1" applyProtection="1">
      <alignment horizontal="center" vertical="top"/>
      <protection hidden="1"/>
    </xf>
    <xf numFmtId="0" fontId="4" fillId="0" borderId="0" xfId="0" applyFont="1" applyAlignment="1" applyProtection="1">
      <alignment horizontal="center" vertical="top"/>
      <protection hidden="1"/>
    </xf>
    <xf numFmtId="0" fontId="7" fillId="0" borderId="5" xfId="0" applyFont="1" applyBorder="1" applyAlignment="1" applyProtection="1">
      <alignment horizontal="left" vertical="top" wrapText="1"/>
      <protection hidden="1"/>
    </xf>
    <xf numFmtId="0" fontId="0" fillId="0" borderId="3" xfId="0" applyBorder="1" applyAlignment="1" applyProtection="1">
      <alignment vertical="top" wrapText="1"/>
      <protection hidden="1"/>
    </xf>
    <xf numFmtId="0" fontId="0" fillId="0" borderId="4" xfId="0" applyBorder="1" applyAlignment="1" applyProtection="1">
      <alignment vertical="top" wrapText="1"/>
      <protection hidden="1"/>
    </xf>
    <xf numFmtId="0" fontId="3" fillId="0" borderId="0" xfId="0" applyFont="1" applyAlignment="1" applyProtection="1">
      <alignment horizontal="center" vertical="top" wrapText="1"/>
      <protection hidden="1"/>
    </xf>
    <xf numFmtId="0" fontId="4" fillId="0" borderId="0" xfId="0" applyFont="1" applyAlignment="1" applyProtection="1">
      <alignment horizontal="center" vertical="top" wrapText="1"/>
      <protection hidden="1"/>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2"/>
  <sheetViews>
    <sheetView view="pageLayout" topLeftCell="A34" zoomScaleNormal="100" workbookViewId="0">
      <selection activeCell="B12" sqref="B12"/>
    </sheetView>
  </sheetViews>
  <sheetFormatPr defaultColWidth="9.28515625" defaultRowHeight="14.4" x14ac:dyDescent="0.2"/>
  <cols>
    <col min="1" max="1" width="20.85546875" style="7" customWidth="1"/>
    <col min="2" max="2" width="80.85546875" style="7" customWidth="1"/>
    <col min="3" max="3" width="7.140625" style="7" bestFit="1" customWidth="1"/>
    <col min="4" max="4" width="10.85546875" style="7" customWidth="1"/>
    <col min="5" max="5" width="3.85546875" style="7" customWidth="1"/>
    <col min="6" max="16384" width="9.28515625" style="7"/>
  </cols>
  <sheetData>
    <row r="1" spans="1:13" s="2" customFormat="1" x14ac:dyDescent="0.2">
      <c r="A1" s="54" t="s">
        <v>22</v>
      </c>
      <c r="B1" s="55"/>
      <c r="C1" s="55"/>
      <c r="D1" s="55"/>
      <c r="E1" s="1"/>
      <c r="F1" s="1"/>
      <c r="G1" s="1"/>
      <c r="H1" s="1"/>
      <c r="I1" s="1"/>
      <c r="J1" s="1"/>
      <c r="K1" s="1"/>
      <c r="L1" s="1"/>
      <c r="M1" s="1"/>
    </row>
    <row r="2" spans="1:13" s="2" customFormat="1" x14ac:dyDescent="0.2">
      <c r="A2" s="56" t="s">
        <v>23</v>
      </c>
      <c r="B2" s="55"/>
      <c r="C2" s="55"/>
      <c r="D2" s="55"/>
      <c r="E2" s="3"/>
      <c r="F2" s="3"/>
      <c r="G2" s="3"/>
      <c r="H2" s="3"/>
      <c r="I2" s="3"/>
      <c r="J2" s="3"/>
      <c r="K2" s="3"/>
      <c r="L2" s="3"/>
      <c r="M2" s="3"/>
    </row>
    <row r="3" spans="1:13" s="2" customFormat="1" x14ac:dyDescent="0.2">
      <c r="A3" s="54" t="s">
        <v>24</v>
      </c>
      <c r="B3" s="55"/>
      <c r="C3" s="55"/>
      <c r="D3" s="55"/>
      <c r="E3" s="1"/>
      <c r="F3" s="1"/>
      <c r="G3" s="1"/>
      <c r="H3" s="1"/>
      <c r="I3" s="1"/>
      <c r="J3" s="1"/>
      <c r="K3" s="1"/>
      <c r="L3" s="1"/>
      <c r="M3" s="1"/>
    </row>
    <row r="4" spans="1:13" s="2" customFormat="1" x14ac:dyDescent="0.2">
      <c r="A4" s="56" t="s">
        <v>97</v>
      </c>
      <c r="B4" s="55"/>
      <c r="C4" s="55"/>
      <c r="D4" s="55"/>
      <c r="E4" s="3"/>
      <c r="F4" s="3"/>
      <c r="G4" s="3"/>
      <c r="H4" s="3"/>
      <c r="I4" s="3"/>
      <c r="J4" s="3"/>
      <c r="K4" s="3"/>
      <c r="L4" s="3"/>
      <c r="M4" s="3"/>
    </row>
    <row r="6" spans="1:13" ht="15" customHeight="1" x14ac:dyDescent="0.3">
      <c r="A6" s="4"/>
      <c r="B6" s="4"/>
      <c r="C6" s="5" t="s">
        <v>25</v>
      </c>
      <c r="D6" s="6" t="s">
        <v>26</v>
      </c>
    </row>
    <row r="7" spans="1:13" ht="43.2" x14ac:dyDescent="0.3">
      <c r="A7" s="52" t="s">
        <v>3</v>
      </c>
      <c r="B7" s="8" t="s">
        <v>27</v>
      </c>
      <c r="C7" s="9">
        <f>IFERROR(COUNTIF(Textual!$E$6:$E$14,2),"")</f>
        <v>3</v>
      </c>
      <c r="D7" s="10">
        <f>IFERROR(C7/$C$10,"")</f>
        <v>1</v>
      </c>
    </row>
    <row r="8" spans="1:13" ht="43.2" x14ac:dyDescent="0.3">
      <c r="A8" s="53"/>
      <c r="B8" s="8" t="s">
        <v>28</v>
      </c>
      <c r="C8" s="9">
        <f>IFERROR(COUNTIF(Textual!$E$6:$E$14,1),"")</f>
        <v>0</v>
      </c>
      <c r="D8" s="10">
        <f t="shared" ref="D8:D9" si="0">IFERROR(C8/$C$10,"")</f>
        <v>0</v>
      </c>
    </row>
    <row r="9" spans="1:13" ht="28.8" x14ac:dyDescent="0.3">
      <c r="A9" s="11" t="s">
        <v>20</v>
      </c>
      <c r="B9" s="12" t="s">
        <v>29</v>
      </c>
      <c r="C9" s="9">
        <f>IFERROR(COUNTIF(Textual!$E$6:$E$14,0),"")</f>
        <v>0</v>
      </c>
      <c r="D9" s="10">
        <f t="shared" si="0"/>
        <v>0</v>
      </c>
    </row>
    <row r="10" spans="1:13" x14ac:dyDescent="0.3">
      <c r="A10" s="13">
        <f>SUM(C7*2+C8*1+C9*0)/C10</f>
        <v>2</v>
      </c>
      <c r="B10" s="14" t="s">
        <v>30</v>
      </c>
      <c r="C10" s="15">
        <f>SUM(C7:C9)</f>
        <v>3</v>
      </c>
      <c r="D10" s="16">
        <f>SUM(D7:D9)</f>
        <v>1</v>
      </c>
    </row>
    <row r="11" spans="1:13" s="20" customFormat="1" x14ac:dyDescent="0.3">
      <c r="A11" s="4"/>
      <c r="B11" s="17"/>
      <c r="C11" s="18"/>
      <c r="D11" s="19"/>
    </row>
    <row r="12" spans="1:13" ht="57.6" x14ac:dyDescent="0.3">
      <c r="A12" s="52" t="s">
        <v>5</v>
      </c>
      <c r="B12" s="8" t="s">
        <v>31</v>
      </c>
      <c r="C12" s="21">
        <f>IFERROR(COUNTIF(Textual!$G$6:$G$14,2),"")</f>
        <v>3</v>
      </c>
      <c r="D12" s="10">
        <f>IFERROR(C12/$C$15,"")</f>
        <v>1</v>
      </c>
    </row>
    <row r="13" spans="1:13" ht="57.6" x14ac:dyDescent="0.3">
      <c r="A13" s="59"/>
      <c r="B13" s="8" t="s">
        <v>32</v>
      </c>
      <c r="C13" s="9">
        <f>IFERROR(COUNTIF(Textual!$G$6:$G$14,1),"")</f>
        <v>0</v>
      </c>
      <c r="D13" s="10">
        <f t="shared" ref="D13:D14" si="1">IFERROR(C13/$C$15,"")</f>
        <v>0</v>
      </c>
    </row>
    <row r="14" spans="1:13" ht="57.6" x14ac:dyDescent="0.3">
      <c r="A14" s="22" t="s">
        <v>20</v>
      </c>
      <c r="B14" s="8" t="s">
        <v>33</v>
      </c>
      <c r="C14" s="9">
        <f>IFERROR(COUNTIF(Textual!$G$6:$G$14,0),"")</f>
        <v>0</v>
      </c>
      <c r="D14" s="10">
        <f t="shared" si="1"/>
        <v>0</v>
      </c>
    </row>
    <row r="15" spans="1:13" x14ac:dyDescent="0.3">
      <c r="A15" s="23">
        <f>SUM(C12*2+C13*1+C14*0)/C15</f>
        <v>2</v>
      </c>
      <c r="B15" s="24" t="s">
        <v>30</v>
      </c>
      <c r="C15" s="15">
        <f>SUM(C12:C14)</f>
        <v>3</v>
      </c>
      <c r="D15" s="16">
        <f>SUM(D12:D14)</f>
        <v>1</v>
      </c>
    </row>
    <row r="16" spans="1:13" s="20" customFormat="1" x14ac:dyDescent="0.3">
      <c r="A16" s="4"/>
      <c r="B16" s="17"/>
      <c r="C16" s="18"/>
      <c r="D16" s="19"/>
    </row>
    <row r="17" spans="1:4" ht="43.2" x14ac:dyDescent="0.3">
      <c r="A17" s="57" t="s">
        <v>6</v>
      </c>
      <c r="B17" s="25" t="s">
        <v>34</v>
      </c>
      <c r="C17" s="26">
        <f>IFERROR(COUNTIF(Textual!$I$6:$I$14,2),"")</f>
        <v>3</v>
      </c>
      <c r="D17" s="10">
        <f>IFERROR(C17/$C$20,"")</f>
        <v>1</v>
      </c>
    </row>
    <row r="18" spans="1:4" ht="43.2" x14ac:dyDescent="0.3">
      <c r="A18" s="58"/>
      <c r="B18" s="25" t="s">
        <v>35</v>
      </c>
      <c r="C18" s="9">
        <f>IFERROR(COUNTIF(Textual!$I$6:$I$14,1),"")</f>
        <v>0</v>
      </c>
      <c r="D18" s="10">
        <f t="shared" ref="D18:D19" si="2">IFERROR(C18/$C$20,"")</f>
        <v>0</v>
      </c>
    </row>
    <row r="19" spans="1:4" ht="43.2" x14ac:dyDescent="0.3">
      <c r="A19" s="27" t="s">
        <v>20</v>
      </c>
      <c r="B19" s="25" t="s">
        <v>36</v>
      </c>
      <c r="C19" s="9">
        <f>IFERROR(COUNTIF(Textual!$I$6:$I$14,0),"")</f>
        <v>0</v>
      </c>
      <c r="D19" s="10">
        <f t="shared" si="2"/>
        <v>0</v>
      </c>
    </row>
    <row r="20" spans="1:4" x14ac:dyDescent="0.3">
      <c r="A20" s="13">
        <f>SUM(C17*2+C18*1+C19*0)/C20</f>
        <v>2</v>
      </c>
      <c r="B20" s="28" t="s">
        <v>30</v>
      </c>
      <c r="C20" s="15">
        <f>SUM(C17:C19)</f>
        <v>3</v>
      </c>
      <c r="D20" s="16">
        <f>SUM(D17:D19)</f>
        <v>1</v>
      </c>
    </row>
    <row r="21" spans="1:4" s="20" customFormat="1" x14ac:dyDescent="0.3">
      <c r="A21" s="4"/>
      <c r="B21" s="17"/>
      <c r="C21" s="18"/>
      <c r="D21" s="19"/>
    </row>
    <row r="22" spans="1:4" ht="43.2" x14ac:dyDescent="0.3">
      <c r="A22" s="57" t="s">
        <v>7</v>
      </c>
      <c r="B22" s="25" t="s">
        <v>37</v>
      </c>
      <c r="C22" s="26">
        <f>IFERROR(COUNTIF(Textual!$K$6:$K$14,2),"")</f>
        <v>3</v>
      </c>
      <c r="D22" s="10">
        <f>IFERROR(C22/$C$25,"")</f>
        <v>1</v>
      </c>
    </row>
    <row r="23" spans="1:4" ht="28.8" x14ac:dyDescent="0.3">
      <c r="A23" s="58"/>
      <c r="B23" s="25" t="s">
        <v>38</v>
      </c>
      <c r="C23" s="9">
        <f>IFERROR(COUNTIF(Textual!$K$6:$K$14,1),"")</f>
        <v>0</v>
      </c>
      <c r="D23" s="10">
        <f t="shared" ref="D23:D24" si="3">IFERROR(C23/$C$25,"")</f>
        <v>0</v>
      </c>
    </row>
    <row r="24" spans="1:4" ht="28.8" x14ac:dyDescent="0.3">
      <c r="A24" s="27" t="s">
        <v>20</v>
      </c>
      <c r="B24" s="25" t="s">
        <v>39</v>
      </c>
      <c r="C24" s="9">
        <f>IFERROR(COUNTIF(Textual!$K$6:$K$14,0),"")</f>
        <v>0</v>
      </c>
      <c r="D24" s="10">
        <f t="shared" si="3"/>
        <v>0</v>
      </c>
    </row>
    <row r="25" spans="1:4" x14ac:dyDescent="0.3">
      <c r="A25" s="13">
        <f>SUM(C22*2+C23*1+C24*0)/C25</f>
        <v>2</v>
      </c>
      <c r="B25" s="28" t="s">
        <v>30</v>
      </c>
      <c r="C25" s="15">
        <f>SUM(C22:C24)</f>
        <v>3</v>
      </c>
      <c r="D25" s="16">
        <f>SUM(D22:D24)</f>
        <v>1</v>
      </c>
    </row>
    <row r="26" spans="1:4" ht="15" customHeight="1" x14ac:dyDescent="0.3">
      <c r="A26" s="4"/>
      <c r="B26" s="4"/>
      <c r="C26" s="5" t="s">
        <v>25</v>
      </c>
      <c r="D26" s="6" t="s">
        <v>26</v>
      </c>
    </row>
    <row r="27" spans="1:4" ht="28.8" x14ac:dyDescent="0.3">
      <c r="A27" s="57" t="s">
        <v>8</v>
      </c>
      <c r="B27" s="25" t="s">
        <v>40</v>
      </c>
      <c r="C27" s="9">
        <f>IFERROR(COUNTIF(Textual!$M$6:$M$14,2),"")</f>
        <v>3</v>
      </c>
      <c r="D27" s="10">
        <f>IFERROR(C27/$C$30,"")</f>
        <v>1</v>
      </c>
    </row>
    <row r="28" spans="1:4" ht="28.8" x14ac:dyDescent="0.3">
      <c r="A28" s="58"/>
      <c r="B28" s="25" t="s">
        <v>41</v>
      </c>
      <c r="C28" s="9">
        <f>IFERROR(COUNTIF(Textual!$M$6:$M$14,1),"")</f>
        <v>0</v>
      </c>
      <c r="D28" s="10">
        <f t="shared" ref="D28:D29" si="4">IFERROR(C28/$C$30,"")</f>
        <v>0</v>
      </c>
    </row>
    <row r="29" spans="1:4" ht="28.8" x14ac:dyDescent="0.3">
      <c r="A29" s="27" t="s">
        <v>20</v>
      </c>
      <c r="B29" s="25" t="s">
        <v>42</v>
      </c>
      <c r="C29" s="9">
        <f>IFERROR(COUNTIF(Textual!$M$6:$M$14,0),"")</f>
        <v>0</v>
      </c>
      <c r="D29" s="10">
        <f t="shared" si="4"/>
        <v>0</v>
      </c>
    </row>
    <row r="30" spans="1:4" x14ac:dyDescent="0.3">
      <c r="A30" s="13">
        <f>SUM(C27*2+C28*1+C29*0)/C30</f>
        <v>2</v>
      </c>
      <c r="B30" s="28" t="s">
        <v>30</v>
      </c>
      <c r="C30" s="15">
        <f>SUM(C27:C29)</f>
        <v>3</v>
      </c>
      <c r="D30" s="16">
        <f>SUM(D27:D29)</f>
        <v>1</v>
      </c>
    </row>
    <row r="31" spans="1:4" s="20" customFormat="1" x14ac:dyDescent="0.3">
      <c r="A31" s="4"/>
      <c r="B31" s="17"/>
      <c r="C31" s="18"/>
      <c r="D31" s="19"/>
    </row>
    <row r="32" spans="1:4" ht="57.6" x14ac:dyDescent="0.3">
      <c r="A32" s="57" t="s">
        <v>9</v>
      </c>
      <c r="B32" s="25" t="s">
        <v>43</v>
      </c>
      <c r="C32" s="26">
        <f>IFERROR(COUNTIF(Textual!$O$6:$O$14,2),"")</f>
        <v>3</v>
      </c>
      <c r="D32" s="10">
        <f>IFERROR(C32/$C$35,"")</f>
        <v>1</v>
      </c>
    </row>
    <row r="33" spans="1:4" ht="57.6" x14ac:dyDescent="0.3">
      <c r="A33" s="58"/>
      <c r="B33" s="25" t="s">
        <v>44</v>
      </c>
      <c r="C33" s="9">
        <f>IFERROR(COUNTIF(Textual!$O$6:$O$14,1),"")</f>
        <v>0</v>
      </c>
      <c r="D33" s="10">
        <f t="shared" ref="D33:D34" si="5">IFERROR(C33/$C$35,"")</f>
        <v>0</v>
      </c>
    </row>
    <row r="34" spans="1:4" ht="57.6" x14ac:dyDescent="0.3">
      <c r="A34" s="27" t="s">
        <v>20</v>
      </c>
      <c r="B34" s="25" t="s">
        <v>45</v>
      </c>
      <c r="C34" s="9">
        <f>IFERROR(COUNTIF(Textual!$O$6:$O$14,0),"")</f>
        <v>0</v>
      </c>
      <c r="D34" s="10">
        <f t="shared" si="5"/>
        <v>0</v>
      </c>
    </row>
    <row r="35" spans="1:4" x14ac:dyDescent="0.3">
      <c r="A35" s="13">
        <f>SUM(C32*2+C33*1+C34*0)/C35</f>
        <v>2</v>
      </c>
      <c r="B35" s="28" t="s">
        <v>30</v>
      </c>
      <c r="C35" s="15">
        <f>SUM(C32:C34)</f>
        <v>3</v>
      </c>
      <c r="D35" s="16">
        <f>SUM(D32:D34)</f>
        <v>1</v>
      </c>
    </row>
    <row r="36" spans="1:4" s="20" customFormat="1" x14ac:dyDescent="0.3">
      <c r="A36" s="4"/>
      <c r="B36" s="17"/>
      <c r="C36" s="18"/>
      <c r="D36" s="19"/>
    </row>
    <row r="37" spans="1:4" ht="43.2" x14ac:dyDescent="0.3">
      <c r="A37" s="57" t="s">
        <v>10</v>
      </c>
      <c r="B37" s="25" t="s">
        <v>46</v>
      </c>
      <c r="C37" s="26">
        <f>IFERROR(COUNTIF(Textual!$Q$6:$Q$14,2),"")</f>
        <v>3</v>
      </c>
      <c r="D37" s="10">
        <f>IFERROR(C37/$C$40,"")</f>
        <v>1</v>
      </c>
    </row>
    <row r="38" spans="1:4" ht="43.2" x14ac:dyDescent="0.3">
      <c r="A38" s="58"/>
      <c r="B38" s="25" t="s">
        <v>47</v>
      </c>
      <c r="C38" s="9">
        <f>IFERROR(COUNTIF(Textual!$Q$6:$Q$14,1),"")</f>
        <v>0</v>
      </c>
      <c r="D38" s="10">
        <f t="shared" ref="D38:D39" si="6">IFERROR(C38/$C$40,"")</f>
        <v>0</v>
      </c>
    </row>
    <row r="39" spans="1:4" ht="43.2" x14ac:dyDescent="0.3">
      <c r="A39" s="27" t="s">
        <v>20</v>
      </c>
      <c r="B39" s="25" t="s">
        <v>48</v>
      </c>
      <c r="C39" s="9">
        <f>IFERROR(COUNTIF(Textual!$Q$6:$Q$14,0),"")</f>
        <v>0</v>
      </c>
      <c r="D39" s="10">
        <f t="shared" si="6"/>
        <v>0</v>
      </c>
    </row>
    <row r="40" spans="1:4" x14ac:dyDescent="0.3">
      <c r="A40" s="13">
        <f>SUM(C37*2+C38*1+C39*0)/C40</f>
        <v>2</v>
      </c>
      <c r="B40" s="28" t="s">
        <v>30</v>
      </c>
      <c r="C40" s="15">
        <f>SUM(C37:C39)</f>
        <v>3</v>
      </c>
      <c r="D40" s="16">
        <f>SUM(D37:D39)</f>
        <v>1</v>
      </c>
    </row>
    <row r="41" spans="1:4" s="20" customFormat="1" x14ac:dyDescent="0.3">
      <c r="A41" s="4"/>
      <c r="B41" s="17"/>
      <c r="C41" s="18"/>
      <c r="D41" s="19"/>
    </row>
    <row r="42" spans="1:4" ht="57.6" x14ac:dyDescent="0.3">
      <c r="A42" s="57" t="s">
        <v>11</v>
      </c>
      <c r="B42" s="25" t="s">
        <v>49</v>
      </c>
      <c r="C42" s="26">
        <f>IFERROR(COUNTIF(Textual!$S$6:$S$14,2),"")</f>
        <v>3</v>
      </c>
      <c r="D42" s="10">
        <f>IFERROR(C42/$C$45,"")</f>
        <v>1</v>
      </c>
    </row>
    <row r="43" spans="1:4" ht="57.6" x14ac:dyDescent="0.3">
      <c r="A43" s="58"/>
      <c r="B43" s="25" t="s">
        <v>50</v>
      </c>
      <c r="C43" s="9">
        <f>IFERROR(COUNTIF(Textual!$S$6:$S$14,1),"")</f>
        <v>0</v>
      </c>
      <c r="D43" s="10">
        <f t="shared" ref="D43:D44" si="7">IFERROR(C43/$C$45,"")</f>
        <v>0</v>
      </c>
    </row>
    <row r="44" spans="1:4" ht="57.6" x14ac:dyDescent="0.3">
      <c r="A44" s="27" t="s">
        <v>20</v>
      </c>
      <c r="B44" s="25" t="s">
        <v>51</v>
      </c>
      <c r="C44" s="9">
        <f>IFERROR(COUNTIF(Textual!$S$6:$S$14,0),"")</f>
        <v>0</v>
      </c>
      <c r="D44" s="10">
        <f t="shared" si="7"/>
        <v>0</v>
      </c>
    </row>
    <row r="45" spans="1:4" x14ac:dyDescent="0.3">
      <c r="A45" s="13">
        <f>SUM(C42*2+C43*1+C44*0)/C45</f>
        <v>2</v>
      </c>
      <c r="B45" s="28" t="s">
        <v>30</v>
      </c>
      <c r="C45" s="15">
        <f>SUM(C42:C44)</f>
        <v>3</v>
      </c>
      <c r="D45" s="16">
        <f>SUM(D42:D44)</f>
        <v>1</v>
      </c>
    </row>
    <row r="46" spans="1:4" ht="15" customHeight="1" x14ac:dyDescent="0.3">
      <c r="A46" s="4"/>
      <c r="B46" s="4"/>
      <c r="C46" s="5" t="s">
        <v>25</v>
      </c>
      <c r="D46" s="6" t="s">
        <v>26</v>
      </c>
    </row>
    <row r="47" spans="1:4" ht="57.6" x14ac:dyDescent="0.3">
      <c r="A47" s="57" t="s">
        <v>12</v>
      </c>
      <c r="B47" s="25" t="s">
        <v>52</v>
      </c>
      <c r="C47" s="9">
        <f>IFERROR(COUNTIF(Textual!$U$6:$U$14,2),"")</f>
        <v>3</v>
      </c>
      <c r="D47" s="10">
        <f>IFERROR(C47/$C$50,"")</f>
        <v>1</v>
      </c>
    </row>
    <row r="48" spans="1:4" ht="57.6" x14ac:dyDescent="0.3">
      <c r="A48" s="58"/>
      <c r="B48" s="25" t="s">
        <v>53</v>
      </c>
      <c r="C48" s="9">
        <f>IFERROR(COUNTIF(Textual!$U$6:$U$14,1),"")</f>
        <v>0</v>
      </c>
      <c r="D48" s="10">
        <f t="shared" ref="D48:D49" si="8">IFERROR(C48/$C$50,"")</f>
        <v>0</v>
      </c>
    </row>
    <row r="49" spans="1:4" ht="43.2" x14ac:dyDescent="0.3">
      <c r="A49" s="27" t="s">
        <v>20</v>
      </c>
      <c r="B49" s="25" t="s">
        <v>54</v>
      </c>
      <c r="C49" s="9">
        <f>IFERROR(COUNTIF(Textual!$U$6:$U$14,0),"")</f>
        <v>0</v>
      </c>
      <c r="D49" s="10">
        <f t="shared" si="8"/>
        <v>0</v>
      </c>
    </row>
    <row r="50" spans="1:4" x14ac:dyDescent="0.3">
      <c r="A50" s="13">
        <f>SUM(C47*2+C48*1+C49*0)/C50</f>
        <v>2</v>
      </c>
      <c r="B50" s="28" t="s">
        <v>30</v>
      </c>
      <c r="C50" s="15">
        <f>SUM(C47:C49)</f>
        <v>3</v>
      </c>
      <c r="D50" s="16">
        <f>SUM(D47:D49)</f>
        <v>1</v>
      </c>
    </row>
    <row r="51" spans="1:4" s="20" customFormat="1" x14ac:dyDescent="0.3">
      <c r="A51" s="4"/>
      <c r="B51" s="17"/>
      <c r="C51" s="18"/>
      <c r="D51" s="19"/>
    </row>
    <row r="52" spans="1:4" ht="57.6" x14ac:dyDescent="0.3">
      <c r="A52" s="57" t="s">
        <v>13</v>
      </c>
      <c r="B52" s="25" t="s">
        <v>55</v>
      </c>
      <c r="C52" s="26">
        <f>IFERROR(COUNTIF(Textual!$W$6:$W$14,2),"")</f>
        <v>3</v>
      </c>
      <c r="D52" s="10">
        <f>IFERROR(C52/$C$55,"")</f>
        <v>1</v>
      </c>
    </row>
    <row r="53" spans="1:4" ht="57.6" x14ac:dyDescent="0.3">
      <c r="A53" s="58"/>
      <c r="B53" s="25" t="s">
        <v>56</v>
      </c>
      <c r="C53" s="9">
        <f>IFERROR(COUNTIF(Textual!$W$6:$W$14,1),"")</f>
        <v>0</v>
      </c>
      <c r="D53" s="10">
        <f t="shared" ref="D53:D54" si="9">IFERROR(C53/$C$55,"")</f>
        <v>0</v>
      </c>
    </row>
    <row r="54" spans="1:4" ht="57.6" x14ac:dyDescent="0.3">
      <c r="A54" s="27" t="s">
        <v>20</v>
      </c>
      <c r="B54" s="25" t="s">
        <v>57</v>
      </c>
      <c r="C54" s="9">
        <f>IFERROR(COUNTIF(Textual!$W$6:$W$14,0),"")</f>
        <v>0</v>
      </c>
      <c r="D54" s="10">
        <f t="shared" si="9"/>
        <v>0</v>
      </c>
    </row>
    <row r="55" spans="1:4" x14ac:dyDescent="0.3">
      <c r="A55" s="13">
        <f>SUM(C52*2+C53*1+C54*0)/C55</f>
        <v>2</v>
      </c>
      <c r="B55" s="28" t="s">
        <v>30</v>
      </c>
      <c r="C55" s="15">
        <f>SUM(C52:C54)</f>
        <v>3</v>
      </c>
      <c r="D55" s="16">
        <f>SUM(D52:D54)</f>
        <v>1</v>
      </c>
    </row>
    <row r="56" spans="1:4" s="20" customFormat="1" x14ac:dyDescent="0.3">
      <c r="A56" s="4"/>
      <c r="B56" s="17"/>
      <c r="C56" s="18"/>
      <c r="D56" s="19"/>
    </row>
    <row r="57" spans="1:4" ht="28.8" x14ac:dyDescent="0.3">
      <c r="A57" s="57" t="s">
        <v>14</v>
      </c>
      <c r="B57" s="25" t="s">
        <v>58</v>
      </c>
      <c r="C57" s="26">
        <f>IFERROR(COUNTIF(Textual!$Y$6:$Y$14,2),"")</f>
        <v>3</v>
      </c>
      <c r="D57" s="10">
        <f>IFERROR(C57/$C$60,"")</f>
        <v>1</v>
      </c>
    </row>
    <row r="58" spans="1:4" ht="28.8" x14ac:dyDescent="0.3">
      <c r="A58" s="58"/>
      <c r="B58" s="25" t="s">
        <v>59</v>
      </c>
      <c r="C58" s="9">
        <f>IFERROR(COUNTIF(Textual!$Y$6:$Y$14,1),"")</f>
        <v>0</v>
      </c>
      <c r="D58" s="10">
        <f t="shared" ref="D58:D59" si="10">IFERROR(C58/$C$60,"")</f>
        <v>0</v>
      </c>
    </row>
    <row r="59" spans="1:4" ht="28.8" x14ac:dyDescent="0.3">
      <c r="A59" s="27" t="s">
        <v>20</v>
      </c>
      <c r="B59" s="25" t="s">
        <v>60</v>
      </c>
      <c r="C59" s="9">
        <f>IFERROR(COUNTIF(Textual!$Y$6:$Y$14,0),"")</f>
        <v>0</v>
      </c>
      <c r="D59" s="10">
        <f t="shared" si="10"/>
        <v>0</v>
      </c>
    </row>
    <row r="60" spans="1:4" x14ac:dyDescent="0.3">
      <c r="A60" s="13">
        <f>SUM(C57*2+C58*1+C59*0)/C60</f>
        <v>2</v>
      </c>
      <c r="B60" s="28" t="s">
        <v>30</v>
      </c>
      <c r="C60" s="15">
        <f>SUM(C57:C59)</f>
        <v>3</v>
      </c>
      <c r="D60" s="16">
        <f>SUM(D57:D59)</f>
        <v>1</v>
      </c>
    </row>
    <row r="62" spans="1:4" x14ac:dyDescent="0.2">
      <c r="A62" s="29">
        <f>AVERAGE(A10,A15,A20,A25,A30,A35,A40,A45,A50,A55,A60)</f>
        <v>2</v>
      </c>
      <c r="B62" s="50" t="s">
        <v>61</v>
      </c>
      <c r="C62" s="51"/>
      <c r="D62" s="51"/>
    </row>
  </sheetData>
  <sheetProtection sheet="1" objects="1" scenarios="1"/>
  <mergeCells count="16">
    <mergeCell ref="B62:D62"/>
    <mergeCell ref="A7:A8"/>
    <mergeCell ref="A1:D1"/>
    <mergeCell ref="A2:D2"/>
    <mergeCell ref="A3:D3"/>
    <mergeCell ref="A4:D4"/>
    <mergeCell ref="A57:A58"/>
    <mergeCell ref="A52:A53"/>
    <mergeCell ref="A47:A48"/>
    <mergeCell ref="A42:A43"/>
    <mergeCell ref="A37:A38"/>
    <mergeCell ref="A32:A33"/>
    <mergeCell ref="A27:A28"/>
    <mergeCell ref="A22:A23"/>
    <mergeCell ref="A17:A18"/>
    <mergeCell ref="A12:A13"/>
  </mergeCells>
  <printOptions horizontalCentered="1"/>
  <pageMargins left="0.5" right="0.5" top="0.5" bottom="0.5" header="0.3" footer="0.3"/>
  <pageSetup orientation="portrait" r:id="rId1"/>
  <rowBreaks count="1" manualBreakCount="1">
    <brk id="4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4"/>
  <sheetViews>
    <sheetView zoomScaleNormal="100" workbookViewId="0">
      <selection activeCell="D7" sqref="D7"/>
    </sheetView>
  </sheetViews>
  <sheetFormatPr defaultColWidth="10.7109375" defaultRowHeight="10.199999999999999" x14ac:dyDescent="0.2"/>
  <cols>
    <col min="1" max="1" width="2.85546875" style="33" bestFit="1" customWidth="1"/>
    <col min="2" max="2" width="16" style="34" customWidth="1"/>
    <col min="3" max="3" width="16.7109375" style="34" customWidth="1"/>
    <col min="4" max="4" width="16.85546875" style="34" customWidth="1"/>
    <col min="5" max="5" width="16" style="33" customWidth="1"/>
    <col min="6" max="6" width="16" style="34" customWidth="1"/>
    <col min="7" max="7" width="16" style="33" customWidth="1"/>
    <col min="8" max="8" width="16" style="34" customWidth="1"/>
    <col min="9" max="9" width="16" style="33" customWidth="1"/>
    <col min="10" max="10" width="16" style="34" customWidth="1"/>
    <col min="11" max="11" width="16" style="33" customWidth="1"/>
    <col min="12" max="12" width="16" style="34" customWidth="1"/>
    <col min="13" max="13" width="16" style="33" customWidth="1"/>
    <col min="14" max="14" width="16" style="34" customWidth="1"/>
    <col min="15" max="15" width="16" style="33" customWidth="1"/>
    <col min="16" max="16" width="16" style="34" customWidth="1"/>
    <col min="17" max="17" width="16" style="33" customWidth="1"/>
    <col min="18" max="18" width="56" style="34" customWidth="1"/>
    <col min="19" max="19" width="16" style="33" customWidth="1"/>
    <col min="20" max="20" width="16" style="34" customWidth="1"/>
    <col min="21" max="21" width="16" style="33" customWidth="1"/>
    <col min="22" max="22" width="21" style="34" customWidth="1"/>
    <col min="23" max="23" width="16" style="33" customWidth="1"/>
    <col min="24" max="24" width="19.85546875" style="34" customWidth="1"/>
    <col min="25" max="25" width="16" style="33" customWidth="1"/>
    <col min="26" max="26" width="16" style="34" customWidth="1"/>
    <col min="27" max="27" width="18.7109375" style="34" bestFit="1" customWidth="1"/>
    <col min="28" max="16384" width="10.7109375" style="36"/>
  </cols>
  <sheetData>
    <row r="1" spans="1:27" ht="14.4" x14ac:dyDescent="0.2">
      <c r="A1" s="60" t="s">
        <v>22</v>
      </c>
      <c r="B1" s="60"/>
      <c r="C1" s="60"/>
      <c r="D1" s="60"/>
      <c r="E1" s="60"/>
      <c r="F1" s="60"/>
      <c r="G1" s="60"/>
      <c r="H1" s="60"/>
      <c r="I1" s="60"/>
      <c r="J1" s="60"/>
      <c r="K1" s="60"/>
      <c r="L1" s="60"/>
      <c r="M1" s="60"/>
      <c r="N1" s="36"/>
      <c r="O1" s="36"/>
      <c r="P1" s="36"/>
      <c r="Q1" s="36"/>
      <c r="R1" s="36"/>
      <c r="S1" s="36"/>
      <c r="T1" s="36"/>
      <c r="U1" s="36"/>
      <c r="V1" s="36"/>
      <c r="W1" s="36"/>
      <c r="X1" s="36"/>
      <c r="Y1" s="36"/>
      <c r="Z1" s="36"/>
      <c r="AA1" s="36"/>
    </row>
    <row r="2" spans="1:27" ht="14.4" x14ac:dyDescent="0.2">
      <c r="A2" s="61" t="s">
        <v>23</v>
      </c>
      <c r="B2" s="61"/>
      <c r="C2" s="61"/>
      <c r="D2" s="61"/>
      <c r="E2" s="61"/>
      <c r="F2" s="61"/>
      <c r="G2" s="61"/>
      <c r="H2" s="61"/>
      <c r="I2" s="61"/>
      <c r="J2" s="61"/>
      <c r="K2" s="61"/>
      <c r="L2" s="61"/>
      <c r="M2" s="61"/>
      <c r="N2" s="36"/>
      <c r="O2" s="36"/>
      <c r="P2" s="36"/>
      <c r="Q2" s="36"/>
      <c r="R2" s="36"/>
      <c r="S2" s="36"/>
      <c r="T2" s="36"/>
      <c r="U2" s="36"/>
      <c r="V2" s="36"/>
      <c r="W2" s="36"/>
      <c r="X2" s="36"/>
      <c r="Y2" s="36"/>
      <c r="Z2" s="36"/>
      <c r="AA2" s="36"/>
    </row>
    <row r="3" spans="1:27" ht="14.4" x14ac:dyDescent="0.2">
      <c r="A3" s="60" t="s">
        <v>24</v>
      </c>
      <c r="B3" s="60"/>
      <c r="C3" s="60"/>
      <c r="D3" s="60"/>
      <c r="E3" s="60"/>
      <c r="F3" s="60"/>
      <c r="G3" s="60"/>
      <c r="H3" s="60"/>
      <c r="I3" s="60"/>
      <c r="J3" s="60"/>
      <c r="K3" s="60"/>
      <c r="L3" s="60"/>
      <c r="M3" s="60"/>
      <c r="N3" s="36"/>
      <c r="O3" s="36"/>
      <c r="P3" s="36"/>
      <c r="Q3" s="36"/>
      <c r="R3" s="36"/>
      <c r="S3" s="36"/>
      <c r="T3" s="36"/>
      <c r="U3" s="36"/>
      <c r="V3" s="36"/>
      <c r="W3" s="36"/>
      <c r="X3" s="36"/>
      <c r="Y3" s="36"/>
      <c r="Z3" s="36"/>
      <c r="AA3" s="36"/>
    </row>
    <row r="4" spans="1:27" ht="14.4" x14ac:dyDescent="0.2">
      <c r="A4" s="61" t="s">
        <v>97</v>
      </c>
      <c r="B4" s="61"/>
      <c r="C4" s="61"/>
      <c r="D4" s="61"/>
      <c r="E4" s="61"/>
      <c r="F4" s="61"/>
      <c r="G4" s="61"/>
      <c r="H4" s="61"/>
      <c r="I4" s="61"/>
      <c r="J4" s="61"/>
      <c r="K4" s="61"/>
      <c r="L4" s="61"/>
      <c r="M4" s="61"/>
      <c r="N4" s="36"/>
      <c r="O4" s="36"/>
      <c r="P4" s="36"/>
      <c r="Q4" s="36"/>
      <c r="R4" s="36"/>
      <c r="S4" s="36"/>
      <c r="T4" s="36"/>
      <c r="U4" s="36"/>
      <c r="V4" s="36"/>
      <c r="W4" s="36"/>
      <c r="X4" s="36"/>
      <c r="Y4" s="36"/>
      <c r="Z4" s="36"/>
      <c r="AA4" s="36"/>
    </row>
    <row r="5" spans="1:27" s="32" customFormat="1" ht="91.8" x14ac:dyDescent="0.2">
      <c r="A5" s="30" t="s">
        <v>19</v>
      </c>
      <c r="B5" s="31" t="s">
        <v>0</v>
      </c>
      <c r="C5" s="31" t="s">
        <v>1</v>
      </c>
      <c r="D5" s="31" t="s">
        <v>2</v>
      </c>
      <c r="E5" s="31" t="s">
        <v>3</v>
      </c>
      <c r="F5" s="31" t="s">
        <v>4</v>
      </c>
      <c r="G5" s="31" t="s">
        <v>5</v>
      </c>
      <c r="H5" s="31" t="s">
        <v>4</v>
      </c>
      <c r="I5" s="31" t="s">
        <v>6</v>
      </c>
      <c r="J5" s="31" t="s">
        <v>4</v>
      </c>
      <c r="K5" s="31" t="s">
        <v>7</v>
      </c>
      <c r="L5" s="31" t="s">
        <v>4</v>
      </c>
      <c r="M5" s="31" t="s">
        <v>8</v>
      </c>
      <c r="N5" s="31" t="s">
        <v>4</v>
      </c>
      <c r="O5" s="31" t="s">
        <v>9</v>
      </c>
      <c r="P5" s="31" t="s">
        <v>4</v>
      </c>
      <c r="Q5" s="31" t="s">
        <v>10</v>
      </c>
      <c r="R5" s="31" t="s">
        <v>4</v>
      </c>
      <c r="S5" s="31" t="s">
        <v>11</v>
      </c>
      <c r="T5" s="31" t="s">
        <v>4</v>
      </c>
      <c r="U5" s="31" t="s">
        <v>12</v>
      </c>
      <c r="V5" s="31" t="s">
        <v>4</v>
      </c>
      <c r="W5" s="31" t="s">
        <v>13</v>
      </c>
      <c r="X5" s="31" t="s">
        <v>4</v>
      </c>
      <c r="Y5" s="31" t="s">
        <v>14</v>
      </c>
      <c r="Z5" s="31" t="s">
        <v>4</v>
      </c>
      <c r="AA5" s="31" t="s">
        <v>15</v>
      </c>
    </row>
    <row r="6" spans="1:27" s="34" customFormat="1" x14ac:dyDescent="0.2">
      <c r="A6" s="33">
        <v>1</v>
      </c>
      <c r="B6" s="43"/>
      <c r="C6" s="43"/>
      <c r="D6" s="43"/>
      <c r="E6" s="44">
        <v>2</v>
      </c>
      <c r="F6" s="43" t="s">
        <v>71</v>
      </c>
      <c r="G6" s="44">
        <v>2</v>
      </c>
      <c r="H6" s="43" t="s">
        <v>72</v>
      </c>
      <c r="I6" s="44">
        <v>2</v>
      </c>
      <c r="J6" s="43" t="s">
        <v>73</v>
      </c>
      <c r="K6" s="44">
        <v>2</v>
      </c>
      <c r="L6" s="43" t="s">
        <v>74</v>
      </c>
      <c r="M6" s="44">
        <v>2</v>
      </c>
      <c r="N6" s="43" t="s">
        <v>75</v>
      </c>
      <c r="O6" s="44">
        <v>2</v>
      </c>
      <c r="P6" s="43" t="s">
        <v>76</v>
      </c>
      <c r="Q6" s="44">
        <v>2</v>
      </c>
      <c r="R6" s="43" t="s">
        <v>77</v>
      </c>
      <c r="S6" s="44">
        <v>2</v>
      </c>
      <c r="T6" s="43" t="s">
        <v>78</v>
      </c>
      <c r="U6" s="44">
        <v>2</v>
      </c>
      <c r="V6" s="43" t="s">
        <v>79</v>
      </c>
      <c r="W6" s="44">
        <v>2</v>
      </c>
      <c r="X6" s="43" t="s">
        <v>80</v>
      </c>
      <c r="Y6" s="44">
        <v>2</v>
      </c>
      <c r="Z6" s="43" t="s">
        <v>81</v>
      </c>
      <c r="AA6" s="47">
        <v>43955.500578703701</v>
      </c>
    </row>
    <row r="7" spans="1:27" s="34" customFormat="1" x14ac:dyDescent="0.2">
      <c r="A7" s="33">
        <v>2</v>
      </c>
      <c r="B7" s="43"/>
      <c r="C7" s="43"/>
      <c r="D7" s="43"/>
      <c r="E7" s="44">
        <v>2</v>
      </c>
      <c r="F7" s="43" t="s">
        <v>82</v>
      </c>
      <c r="G7" s="44">
        <v>2</v>
      </c>
      <c r="H7" s="43" t="s">
        <v>83</v>
      </c>
      <c r="I7" s="44">
        <v>2</v>
      </c>
      <c r="J7" s="43" t="s">
        <v>84</v>
      </c>
      <c r="K7" s="44">
        <v>2</v>
      </c>
      <c r="L7" s="43" t="s">
        <v>85</v>
      </c>
      <c r="M7" s="44">
        <v>2</v>
      </c>
      <c r="N7" s="43" t="s">
        <v>86</v>
      </c>
      <c r="O7" s="44">
        <v>2</v>
      </c>
      <c r="P7" s="43" t="s">
        <v>87</v>
      </c>
      <c r="Q7" s="44">
        <v>2</v>
      </c>
      <c r="R7" s="43" t="s">
        <v>77</v>
      </c>
      <c r="S7" s="44">
        <v>2</v>
      </c>
      <c r="T7" s="43" t="s">
        <v>78</v>
      </c>
      <c r="U7" s="44">
        <v>2</v>
      </c>
      <c r="V7" s="43" t="s">
        <v>88</v>
      </c>
      <c r="W7" s="44">
        <v>2</v>
      </c>
      <c r="X7" s="43" t="s">
        <v>89</v>
      </c>
      <c r="Y7" s="44">
        <v>2</v>
      </c>
      <c r="Z7" s="43" t="s">
        <v>81</v>
      </c>
      <c r="AA7" s="47">
        <v>43955.511307870373</v>
      </c>
    </row>
    <row r="8" spans="1:27" s="34" customFormat="1" x14ac:dyDescent="0.2">
      <c r="A8" s="33">
        <v>3</v>
      </c>
      <c r="B8" s="43"/>
      <c r="C8" s="43"/>
      <c r="D8" s="43"/>
      <c r="E8" s="44">
        <v>2</v>
      </c>
      <c r="F8" s="43" t="s">
        <v>90</v>
      </c>
      <c r="G8" s="44">
        <v>2</v>
      </c>
      <c r="H8" s="43" t="s">
        <v>91</v>
      </c>
      <c r="I8" s="44">
        <v>2</v>
      </c>
      <c r="J8" s="43" t="s">
        <v>17</v>
      </c>
      <c r="K8" s="44">
        <v>2</v>
      </c>
      <c r="L8" s="43" t="s">
        <v>17</v>
      </c>
      <c r="M8" s="44">
        <v>2</v>
      </c>
      <c r="N8" s="43" t="s">
        <v>92</v>
      </c>
      <c r="O8" s="44">
        <v>2</v>
      </c>
      <c r="P8" s="43" t="s">
        <v>93</v>
      </c>
      <c r="Q8" s="44">
        <v>2</v>
      </c>
      <c r="R8" s="43" t="s">
        <v>94</v>
      </c>
      <c r="S8" s="44">
        <v>2</v>
      </c>
      <c r="T8" s="43" t="s">
        <v>95</v>
      </c>
      <c r="U8" s="44">
        <v>2</v>
      </c>
      <c r="V8" s="43" t="s">
        <v>96</v>
      </c>
      <c r="W8" s="44">
        <v>2</v>
      </c>
      <c r="X8" s="43" t="s">
        <v>91</v>
      </c>
      <c r="Y8" s="44">
        <v>2</v>
      </c>
      <c r="Z8" s="43" t="s">
        <v>17</v>
      </c>
      <c r="AA8" s="47">
        <v>43955.566342592596</v>
      </c>
    </row>
    <row r="9" spans="1:27" s="34" customFormat="1" x14ac:dyDescent="0.2">
      <c r="A9" s="33"/>
      <c r="B9" s="43"/>
      <c r="C9" s="43"/>
      <c r="D9" s="43"/>
      <c r="E9" s="44"/>
      <c r="F9" s="43"/>
      <c r="G9" s="44"/>
      <c r="H9" s="43"/>
      <c r="I9" s="44"/>
      <c r="J9" s="43"/>
      <c r="K9" s="44"/>
      <c r="L9" s="43"/>
      <c r="M9" s="44"/>
      <c r="N9" s="43"/>
      <c r="O9" s="44"/>
      <c r="P9" s="43"/>
      <c r="Q9" s="44"/>
      <c r="R9" s="43"/>
      <c r="S9" s="44"/>
      <c r="T9" s="43"/>
      <c r="U9" s="44"/>
      <c r="V9" s="43"/>
      <c r="W9" s="44"/>
      <c r="X9" s="43"/>
      <c r="Y9" s="44"/>
      <c r="Z9" s="43"/>
      <c r="AA9" s="45"/>
    </row>
    <row r="10" spans="1:27" s="34" customFormat="1" x14ac:dyDescent="0.2">
      <c r="A10" s="33"/>
      <c r="B10" s="43"/>
      <c r="C10" s="43"/>
      <c r="D10" s="43"/>
      <c r="E10" s="44"/>
      <c r="F10" s="43"/>
      <c r="G10" s="44"/>
      <c r="H10" s="43"/>
      <c r="I10" s="44"/>
      <c r="J10" s="43"/>
      <c r="K10" s="44"/>
      <c r="L10" s="43"/>
      <c r="M10" s="44"/>
      <c r="N10" s="43"/>
      <c r="O10" s="44"/>
      <c r="P10" s="43"/>
      <c r="Q10" s="44"/>
      <c r="R10" s="43"/>
      <c r="S10" s="44"/>
      <c r="T10" s="43"/>
      <c r="U10" s="44"/>
      <c r="V10" s="43"/>
      <c r="W10" s="44"/>
      <c r="X10" s="43"/>
      <c r="Y10" s="44"/>
      <c r="Z10" s="43"/>
      <c r="AA10" s="45"/>
    </row>
    <row r="11" spans="1:27" s="34" customFormat="1" x14ac:dyDescent="0.2">
      <c r="A11" s="33"/>
      <c r="B11" s="43"/>
      <c r="C11" s="43"/>
      <c r="D11" s="43"/>
      <c r="E11" s="44"/>
      <c r="F11" s="43"/>
      <c r="G11" s="44"/>
      <c r="H11" s="43"/>
      <c r="I11" s="44"/>
      <c r="J11" s="43"/>
      <c r="K11" s="44"/>
      <c r="L11" s="43"/>
      <c r="M11" s="44"/>
      <c r="N11" s="43"/>
      <c r="O11" s="44"/>
      <c r="P11" s="43"/>
      <c r="Q11" s="44"/>
      <c r="R11" s="43"/>
      <c r="S11" s="44"/>
      <c r="T11" s="43"/>
      <c r="U11" s="44"/>
      <c r="V11" s="43"/>
      <c r="W11" s="44"/>
      <c r="X11" s="43"/>
      <c r="Y11" s="44"/>
      <c r="Z11" s="43"/>
      <c r="AA11" s="45"/>
    </row>
    <row r="12" spans="1:27" s="34" customFormat="1" x14ac:dyDescent="0.2">
      <c r="A12" s="33"/>
      <c r="B12" s="43"/>
      <c r="C12" s="43"/>
      <c r="D12" s="43"/>
      <c r="E12" s="44"/>
      <c r="F12" s="43"/>
      <c r="G12" s="44"/>
      <c r="H12" s="43"/>
      <c r="I12" s="44"/>
      <c r="J12" s="43"/>
      <c r="K12" s="44"/>
      <c r="L12" s="43"/>
      <c r="M12" s="44"/>
      <c r="N12" s="43"/>
      <c r="O12" s="44"/>
      <c r="P12" s="43"/>
      <c r="Q12" s="44"/>
      <c r="R12" s="43"/>
      <c r="S12" s="44"/>
      <c r="T12" s="43"/>
      <c r="U12" s="44"/>
      <c r="V12" s="43"/>
      <c r="W12" s="44"/>
      <c r="X12" s="43"/>
      <c r="Y12" s="44"/>
      <c r="Z12" s="43"/>
      <c r="AA12" s="45"/>
    </row>
    <row r="13" spans="1:27" x14ac:dyDescent="0.2">
      <c r="B13" s="43"/>
      <c r="C13" s="43"/>
      <c r="D13" s="43"/>
      <c r="E13" s="44"/>
      <c r="F13" s="43"/>
      <c r="G13" s="44"/>
      <c r="H13" s="43"/>
      <c r="I13" s="44"/>
      <c r="J13" s="43"/>
      <c r="K13" s="44"/>
      <c r="L13" s="43"/>
      <c r="M13" s="44"/>
      <c r="N13" s="43"/>
      <c r="O13" s="44"/>
      <c r="P13" s="43"/>
      <c r="Q13" s="44"/>
      <c r="R13" s="43"/>
      <c r="S13" s="44"/>
      <c r="T13" s="43"/>
      <c r="U13" s="44"/>
      <c r="V13" s="43"/>
      <c r="W13" s="44"/>
      <c r="X13" s="43"/>
      <c r="Y13" s="44"/>
      <c r="Z13" s="43"/>
      <c r="AA13" s="45"/>
    </row>
    <row r="14" spans="1:27" x14ac:dyDescent="0.2">
      <c r="B14" s="43"/>
      <c r="C14" s="43"/>
      <c r="D14" s="43"/>
      <c r="E14" s="44"/>
      <c r="F14" s="43"/>
      <c r="G14" s="44"/>
      <c r="H14" s="43"/>
      <c r="I14" s="44"/>
      <c r="J14" s="43"/>
      <c r="K14" s="44"/>
      <c r="L14" s="43"/>
      <c r="M14" s="44"/>
      <c r="N14" s="43"/>
      <c r="O14" s="44"/>
      <c r="P14" s="43"/>
      <c r="Q14" s="44"/>
      <c r="R14" s="43"/>
      <c r="S14" s="44"/>
      <c r="T14" s="43"/>
      <c r="U14" s="44"/>
      <c r="V14" s="43"/>
      <c r="W14" s="46"/>
      <c r="X14" s="43"/>
      <c r="Y14" s="44"/>
      <c r="Z14" s="43"/>
      <c r="AA14" s="45"/>
    </row>
  </sheetData>
  <sheetProtection sheet="1" objects="1" scenarios="1"/>
  <sortState xmlns:xlrd2="http://schemas.microsoft.com/office/spreadsheetml/2017/richdata2" ref="A2:AA8">
    <sortCondition ref="B2:B8"/>
    <sortCondition ref="C2:C8"/>
    <sortCondition ref="D2:D8"/>
  </sortState>
  <mergeCells count="4">
    <mergeCell ref="A1:M1"/>
    <mergeCell ref="A2:M2"/>
    <mergeCell ref="A3:M3"/>
    <mergeCell ref="A4:M4"/>
  </mergeCells>
  <printOptions headings="1" gridLines="1"/>
  <pageMargins left="0.75" right="0.75" top="1" bottom="0" header="0" footer="0"/>
  <pageSetup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1"/>
  <sheetViews>
    <sheetView tabSelected="1" view="pageLayout" zoomScaleNormal="100" workbookViewId="0">
      <selection activeCell="G20" sqref="G20"/>
    </sheetView>
  </sheetViews>
  <sheetFormatPr defaultColWidth="10.7109375" defaultRowHeight="10.199999999999999" x14ac:dyDescent="0.2"/>
  <cols>
    <col min="1" max="1" width="7.140625" style="33" customWidth="1"/>
    <col min="2" max="12" width="8.85546875" style="41" customWidth="1"/>
    <col min="13" max="13" width="8.85546875" style="42" customWidth="1"/>
    <col min="14" max="16384" width="10.7109375" style="36"/>
  </cols>
  <sheetData>
    <row r="1" spans="1:16" ht="15" customHeight="1" x14ac:dyDescent="0.2">
      <c r="A1" s="60" t="s">
        <v>22</v>
      </c>
      <c r="B1" s="60"/>
      <c r="C1" s="60"/>
      <c r="D1" s="60"/>
      <c r="E1" s="60"/>
      <c r="F1" s="60"/>
      <c r="G1" s="60"/>
      <c r="H1" s="60"/>
      <c r="I1" s="60"/>
      <c r="J1" s="60"/>
      <c r="K1" s="60"/>
      <c r="L1" s="60"/>
      <c r="M1" s="60"/>
      <c r="N1" s="48"/>
      <c r="O1" s="48"/>
      <c r="P1" s="48"/>
    </row>
    <row r="2" spans="1:16" ht="15" customHeight="1" x14ac:dyDescent="0.2">
      <c r="A2" s="61" t="s">
        <v>23</v>
      </c>
      <c r="B2" s="61"/>
      <c r="C2" s="61"/>
      <c r="D2" s="61"/>
      <c r="E2" s="61"/>
      <c r="F2" s="61"/>
      <c r="G2" s="61"/>
      <c r="H2" s="61"/>
      <c r="I2" s="61"/>
      <c r="J2" s="61"/>
      <c r="K2" s="61"/>
      <c r="L2" s="61"/>
      <c r="M2" s="61"/>
      <c r="N2" s="49"/>
      <c r="O2" s="49"/>
      <c r="P2" s="49"/>
    </row>
    <row r="3" spans="1:16" ht="15" customHeight="1" x14ac:dyDescent="0.2">
      <c r="A3" s="60" t="s">
        <v>24</v>
      </c>
      <c r="B3" s="60"/>
      <c r="C3" s="60"/>
      <c r="D3" s="60"/>
      <c r="E3" s="60"/>
      <c r="F3" s="60"/>
      <c r="G3" s="60"/>
      <c r="H3" s="60"/>
      <c r="I3" s="60"/>
      <c r="J3" s="60"/>
      <c r="K3" s="60"/>
      <c r="L3" s="60"/>
      <c r="M3" s="60"/>
      <c r="N3" s="48"/>
      <c r="O3" s="48"/>
      <c r="P3" s="48"/>
    </row>
    <row r="4" spans="1:16" ht="15" customHeight="1" x14ac:dyDescent="0.2">
      <c r="A4" s="61" t="s">
        <v>97</v>
      </c>
      <c r="B4" s="61"/>
      <c r="C4" s="61"/>
      <c r="D4" s="61"/>
      <c r="E4" s="61"/>
      <c r="F4" s="61"/>
      <c r="G4" s="61"/>
      <c r="H4" s="61"/>
      <c r="I4" s="61"/>
      <c r="J4" s="61"/>
      <c r="K4" s="61"/>
      <c r="L4" s="61"/>
      <c r="M4" s="61"/>
      <c r="N4" s="49"/>
      <c r="O4" s="49"/>
      <c r="P4" s="49"/>
    </row>
    <row r="6" spans="1:16" s="32" customFormat="1" x14ac:dyDescent="0.2">
      <c r="A6" s="30" t="s">
        <v>19</v>
      </c>
      <c r="B6" s="37" t="s">
        <v>18</v>
      </c>
      <c r="C6" s="37" t="s">
        <v>16</v>
      </c>
      <c r="D6" s="37" t="s">
        <v>62</v>
      </c>
      <c r="E6" s="37" t="s">
        <v>63</v>
      </c>
      <c r="F6" s="37" t="s">
        <v>64</v>
      </c>
      <c r="G6" s="37" t="s">
        <v>65</v>
      </c>
      <c r="H6" s="37" t="s">
        <v>66</v>
      </c>
      <c r="I6" s="37" t="s">
        <v>67</v>
      </c>
      <c r="J6" s="37" t="s">
        <v>68</v>
      </c>
      <c r="K6" s="37" t="s">
        <v>69</v>
      </c>
      <c r="L6" s="37" t="s">
        <v>70</v>
      </c>
      <c r="M6" s="38" t="s">
        <v>20</v>
      </c>
    </row>
    <row r="7" spans="1:16" s="34" customFormat="1" x14ac:dyDescent="0.2">
      <c r="A7" s="33">
        <v>1</v>
      </c>
      <c r="B7" s="35">
        <f>Textual!E6</f>
        <v>2</v>
      </c>
      <c r="C7" s="35">
        <f>Textual!G6</f>
        <v>2</v>
      </c>
      <c r="D7" s="35">
        <f>Textual!I6</f>
        <v>2</v>
      </c>
      <c r="E7" s="35">
        <f>Textual!K6</f>
        <v>2</v>
      </c>
      <c r="F7" s="35">
        <f>Textual!M6</f>
        <v>2</v>
      </c>
      <c r="G7" s="35">
        <f>Textual!O6</f>
        <v>2</v>
      </c>
      <c r="H7" s="35">
        <f>Textual!Q6</f>
        <v>2</v>
      </c>
      <c r="I7" s="35">
        <f>Textual!S6</f>
        <v>2</v>
      </c>
      <c r="J7" s="35">
        <f>Textual!U6</f>
        <v>2</v>
      </c>
      <c r="K7" s="35">
        <f>Textual!W6</f>
        <v>2</v>
      </c>
      <c r="L7" s="35">
        <f>Textual!Y6</f>
        <v>2</v>
      </c>
      <c r="M7" s="39">
        <f>AVERAGE(B7:L7)</f>
        <v>2</v>
      </c>
    </row>
    <row r="8" spans="1:16" s="34" customFormat="1" x14ac:dyDescent="0.2">
      <c r="A8" s="33">
        <v>2</v>
      </c>
      <c r="B8" s="35">
        <f>Textual!E7</f>
        <v>2</v>
      </c>
      <c r="C8" s="35">
        <f>Textual!G7</f>
        <v>2</v>
      </c>
      <c r="D8" s="35">
        <f>Textual!I7</f>
        <v>2</v>
      </c>
      <c r="E8" s="35">
        <f>Textual!K7</f>
        <v>2</v>
      </c>
      <c r="F8" s="35">
        <f>Textual!M7</f>
        <v>2</v>
      </c>
      <c r="G8" s="35">
        <f>Textual!O7</f>
        <v>2</v>
      </c>
      <c r="H8" s="35">
        <f>Textual!Q7</f>
        <v>2</v>
      </c>
      <c r="I8" s="35">
        <f>Textual!S7</f>
        <v>2</v>
      </c>
      <c r="J8" s="35">
        <f>Textual!U7</f>
        <v>2</v>
      </c>
      <c r="K8" s="35">
        <f>Textual!W7</f>
        <v>2</v>
      </c>
      <c r="L8" s="35">
        <f>Textual!Y7</f>
        <v>2</v>
      </c>
      <c r="M8" s="39">
        <f>AVERAGE(B8:L8)</f>
        <v>2</v>
      </c>
    </row>
    <row r="9" spans="1:16" s="34" customFormat="1" x14ac:dyDescent="0.2">
      <c r="A9" s="33">
        <v>3</v>
      </c>
      <c r="B9" s="35">
        <f>Textual!E8</f>
        <v>2</v>
      </c>
      <c r="C9" s="35">
        <f>Textual!G8</f>
        <v>2</v>
      </c>
      <c r="D9" s="35">
        <f>Textual!I8</f>
        <v>2</v>
      </c>
      <c r="E9" s="35">
        <f>Textual!K8</f>
        <v>2</v>
      </c>
      <c r="F9" s="35">
        <f>Textual!M8</f>
        <v>2</v>
      </c>
      <c r="G9" s="35">
        <f>Textual!O8</f>
        <v>2</v>
      </c>
      <c r="H9" s="35">
        <f>Textual!Q8</f>
        <v>2</v>
      </c>
      <c r="I9" s="35">
        <f>Textual!S8</f>
        <v>2</v>
      </c>
      <c r="J9" s="35">
        <f>Textual!U8</f>
        <v>2</v>
      </c>
      <c r="K9" s="35">
        <f>Textual!W8</f>
        <v>2</v>
      </c>
      <c r="L9" s="35">
        <f>Textual!Y8</f>
        <v>2</v>
      </c>
      <c r="M9" s="39">
        <f t="shared" ref="M9" si="0">AVERAGE(B9:L9)</f>
        <v>2</v>
      </c>
    </row>
    <row r="10" spans="1:16" s="34" customFormat="1" x14ac:dyDescent="0.2">
      <c r="A10" s="33"/>
      <c r="B10" s="35"/>
      <c r="C10" s="35"/>
      <c r="D10" s="35"/>
      <c r="E10" s="35"/>
      <c r="F10" s="35"/>
      <c r="G10" s="35"/>
      <c r="H10" s="35"/>
      <c r="I10" s="35"/>
      <c r="J10" s="35"/>
      <c r="K10" s="35"/>
      <c r="L10" s="35"/>
      <c r="M10" s="39"/>
    </row>
    <row r="11" spans="1:16" x14ac:dyDescent="0.2">
      <c r="A11" s="40" t="s">
        <v>21</v>
      </c>
      <c r="B11" s="39">
        <f t="shared" ref="B11:M11" si="1">AVERAGE(B7:B9)</f>
        <v>2</v>
      </c>
      <c r="C11" s="39">
        <f t="shared" si="1"/>
        <v>2</v>
      </c>
      <c r="D11" s="39">
        <f t="shared" si="1"/>
        <v>2</v>
      </c>
      <c r="E11" s="39">
        <f t="shared" si="1"/>
        <v>2</v>
      </c>
      <c r="F11" s="39">
        <f t="shared" si="1"/>
        <v>2</v>
      </c>
      <c r="G11" s="39">
        <f t="shared" si="1"/>
        <v>2</v>
      </c>
      <c r="H11" s="39">
        <f t="shared" si="1"/>
        <v>2</v>
      </c>
      <c r="I11" s="39">
        <f t="shared" si="1"/>
        <v>2</v>
      </c>
      <c r="J11" s="39">
        <f t="shared" si="1"/>
        <v>2</v>
      </c>
      <c r="K11" s="39">
        <f t="shared" si="1"/>
        <v>2</v>
      </c>
      <c r="L11" s="39">
        <f t="shared" si="1"/>
        <v>2</v>
      </c>
      <c r="M11" s="39">
        <f t="shared" si="1"/>
        <v>2</v>
      </c>
    </row>
  </sheetData>
  <mergeCells count="4">
    <mergeCell ref="A1:M1"/>
    <mergeCell ref="A2:M2"/>
    <mergeCell ref="A3:M3"/>
    <mergeCell ref="A4:M4"/>
  </mergeCells>
  <conditionalFormatting sqref="B7:L9">
    <cfRule type="uniqueValues" dxfId="3" priority="9"/>
    <cfRule type="uniqueValues" dxfId="2" priority="10"/>
    <cfRule type="uniqueValues" dxfId="1" priority="11"/>
    <cfRule type="uniqueValues" dxfId="0" priority="12"/>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55253A3851454A953AB47959F195CE" ma:contentTypeVersion="13" ma:contentTypeDescription="Create a new document." ma:contentTypeScope="" ma:versionID="ec2601218f086231e9eab89474aa2907">
  <xsd:schema xmlns:xsd="http://www.w3.org/2001/XMLSchema" xmlns:xs="http://www.w3.org/2001/XMLSchema" xmlns:p="http://schemas.microsoft.com/office/2006/metadata/properties" xmlns:ns2="ff17b072-a641-4163-845d-6bc934424af4" xmlns:ns3="4ea68dd0-e2a5-4487-9a57-56deb1000fd9" targetNamespace="http://schemas.microsoft.com/office/2006/metadata/properties" ma:root="true" ma:fieldsID="2862f413096f6e9d6063b1ed736dfaeb" ns2:_="" ns3:_="">
    <xsd:import namespace="ff17b072-a641-4163-845d-6bc934424af4"/>
    <xsd:import namespace="4ea68dd0-e2a5-4487-9a57-56deb1000f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17b072-a641-4163-845d-6bc934424a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ea68dd0-e2a5-4487-9a57-56deb1000fd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D3FD228-BD02-41DE-A930-55E8D5E4C1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17b072-a641-4163-845d-6bc934424af4"/>
    <ds:schemaRef ds:uri="4ea68dd0-e2a5-4487-9a57-56deb1000f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4442B-EDC3-4C9F-88B6-72496A57D594}">
  <ds:schemaRefs>
    <ds:schemaRef ds:uri="http://schemas.microsoft.com/sharepoint/v3/contenttype/forms"/>
  </ds:schemaRefs>
</ds:datastoreItem>
</file>

<file path=customXml/itemProps3.xml><?xml version="1.0" encoding="utf-8"?>
<ds:datastoreItem xmlns:ds="http://schemas.openxmlformats.org/officeDocument/2006/customXml" ds:itemID="{2DAC9C0D-8DFF-4E0E-B80B-BEDC8DF7948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Item Analysis</vt:lpstr>
      <vt:lpstr>Textual</vt:lpstr>
      <vt:lpstr>Numeric</vt:lpstr>
      <vt:lpstr>'Item 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2020-05-18T19:01:58Z</cp:lastPrinted>
  <dcterms:created xsi:type="dcterms:W3CDTF">2019-03-05T14:16:01Z</dcterms:created>
  <dcterms:modified xsi:type="dcterms:W3CDTF">2022-05-05T17:22:34Z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0x010100A955253A3851454A953AB47959F195CE</vt:lpwstr>
  </property>
</Properties>
</file>