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22" documentId="13_ncr:1_{4134E854-5285-4D20-9F2D-146CB09597F9}" xr6:coauthVersionLast="47" xr6:coauthVersionMax="47" xr10:uidLastSave="{7A3A07FC-CAF0-4068-AE4E-F3B6E013B93A}"/>
  <bookViews>
    <workbookView xWindow="-120" yWindow="-120" windowWidth="29040" windowHeight="15840" activeTab="2" xr2:uid="{00000000-000D-0000-FFFF-FFFF00000000}"/>
  </bookViews>
  <sheets>
    <sheet name="Item Analysis" sheetId="3" r:id="rId1"/>
    <sheet name="Numeric" sheetId="2" r:id="rId2"/>
    <sheet name="Textual" sheetId="4"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M10" i="2" s="1"/>
  <c r="C10" i="2"/>
  <c r="D10" i="2"/>
  <c r="E10" i="2"/>
  <c r="F10" i="2"/>
  <c r="G10" i="2"/>
  <c r="H10" i="2"/>
  <c r="I10" i="2"/>
  <c r="J10" i="2"/>
  <c r="K10" i="2"/>
  <c r="L10" i="2"/>
  <c r="C39" i="3"/>
  <c r="C38" i="3"/>
  <c r="N10" i="2" l="1"/>
  <c r="B9" i="2"/>
  <c r="C9" i="2"/>
  <c r="D9" i="2"/>
  <c r="E9" i="2"/>
  <c r="F9" i="2"/>
  <c r="G9" i="2"/>
  <c r="H9" i="2"/>
  <c r="I9" i="2"/>
  <c r="J9" i="2"/>
  <c r="K9" i="2"/>
  <c r="L9" i="2"/>
  <c r="N9" i="2" l="1"/>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K12" i="2" s="1"/>
  <c r="J7" i="2"/>
  <c r="J12" i="2" s="1"/>
  <c r="I7" i="2"/>
  <c r="I12" i="2" s="1"/>
  <c r="H7" i="2"/>
  <c r="H12" i="2" s="1"/>
  <c r="G7" i="2"/>
  <c r="G12" i="2" s="1"/>
  <c r="F7" i="2"/>
  <c r="F12" i="2" s="1"/>
  <c r="E7" i="2"/>
  <c r="E12" i="2" s="1"/>
  <c r="D7" i="2"/>
  <c r="C7" i="2"/>
  <c r="C12" i="2" s="1"/>
  <c r="B7" i="2"/>
  <c r="L12" i="2" l="1"/>
  <c r="B12" i="2"/>
  <c r="D12" i="2"/>
  <c r="M7" i="2"/>
  <c r="N7" i="2"/>
  <c r="N8" i="2"/>
  <c r="C45" i="3"/>
  <c r="C35" i="3"/>
  <c r="N12" i="2" l="1"/>
  <c r="M8" i="2"/>
  <c r="M12" i="2" s="1"/>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<sst xmlns="http://schemas.openxmlformats.org/spreadsheetml/2006/main" count="175" uniqueCount="84">
  <si>
    <t>11. Grammar, Usage, and Mechanics</t>
  </si>
  <si>
    <t>#</t>
  </si>
  <si>
    <t>Mean</t>
  </si>
  <si>
    <t>Mean:</t>
  </si>
  <si>
    <t>SOUTHWESTERN OKLAHOMA STATE UNIVERSITY</t>
  </si>
  <si>
    <t>EVALUATION OF TEACHER CANDIDATE</t>
  </si>
  <si>
    <t>Count</t>
  </si>
  <si>
    <t>Pct</t>
  </si>
  <si>
    <t>Total</t>
  </si>
  <si>
    <t>Acceptable (1 pt.): The candidate describes 1 way technology was integrated throughout the unit to enhance learning.</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</si>
  <si>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</si>
  <si>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</si>
  <si>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</si>
  <si>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</si>
  <si>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</si>
  <si>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</si>
  <si>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</si>
  <si>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</si>
  <si>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</si>
  <si>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</si>
  <si>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</si>
  <si>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</si>
  <si>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</si>
  <si>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</si>
  <si>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</si>
  <si>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</si>
  <si>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</si>
  <si>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</si>
  <si>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</si>
  <si>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</si>
  <si>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</si>
  <si>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</si>
  <si>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</si>
  <si>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</si>
  <si>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</si>
  <si>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</si>
  <si>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</si>
  <si>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</si>
  <si>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</si>
  <si>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</si>
  <si>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Teacher Work Sample, Special Education</t>
  </si>
  <si>
    <t xml:space="preserve">1. Classroom Environment and Student Demographics                                                                                       (CEC 1.0; INTASC 2; CAEP 1.4)                                                                                 </t>
  </si>
  <si>
    <r>
      <t xml:space="preserve">Target (2 pts.):  </t>
    </r>
    <r>
      <rPr>
        <sz val="11"/>
        <color rgb="FF000000"/>
        <rFont val="Arial"/>
        <family val="2"/>
      </rPr>
      <t>The candidate provides a description of the classroom environment, including these 5 components:  resources; classroom arrangement; student demographics, culture, and accommodations.</t>
    </r>
  </si>
  <si>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</si>
  <si>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</si>
  <si>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(CEC 7.0; INTASC 4; CAEP 1.4, 3.5)</t>
  </si>
  <si>
    <r>
      <t xml:space="preserve">Target (2 pts.):  </t>
    </r>
    <r>
      <rPr>
        <sz val="11"/>
        <color rgb="FF000000"/>
        <rFont val="Arial"/>
        <family val="2"/>
      </rPr>
      <t>The candidate includes an introduction of the unit, which gives an overview of the contextual background, Oklahoma Academic Standards, and the topic of the unit.  The candidate shows evidence of planning, organization, and collaboration to address the needs of students with exceptionalities across a range of learning experiences.</t>
    </r>
  </si>
  <si>
    <t>Acceptable (1 pt.): The candidate includes an introduction of the unit, which gives an overview of the contextual background, Oklahoma Academic Standards, and topic of the unit.  The candidate shows some evidence of planning, organization, and collaboration to address the needs of students with exceptionalities across a range of learning experiences.</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</si>
  <si>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organization, and collaboration to address the needs of students with exceptionalities across a range of learning experiences.  </t>
  </si>
  <si>
    <t>3. Factors Influencing Instruction
(CEC 2.0; INTASC 7; CAEP 1.5)</t>
  </si>
  <si>
    <r>
      <t>Target (2 pts.):  The candidate describes 2 or more factors that influences unit instruction:  students</t>
    </r>
    <r>
      <rPr>
        <sz val="11"/>
        <color rgb="FF000000"/>
        <rFont val="Arial"/>
        <family val="2"/>
      </rPr>
      <t>’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</si>
  <si>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</si>
  <si>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</si>
  <si>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(CEC 5.0; INTASC 8; CAEP 1.5)</t>
  </si>
  <si>
    <r>
      <t xml:space="preserve">Target (2 pts.):  </t>
    </r>
    <r>
      <rPr>
        <sz val="11"/>
        <color rgb="FF000000"/>
        <rFont val="Arial"/>
        <family val="2"/>
      </rPr>
      <t>The candidate includes 4 or more instructional strategies, which are inclusive and engaging for students.</t>
    </r>
  </si>
  <si>
    <t>Acceptable (1 pt.):  The candidate includes 3 instructional strategies, which are inclusive and engaging for students.</t>
  </si>
  <si>
    <t xml:space="preserve">Unacceptable (0 pts.):  The candidate includes less than 3 instructional strategies.  </t>
  </si>
  <si>
    <t>5. Integration of Technology into Teaching and Learning
(CEC 5.3; INTASC 6; CAEP 1.2, 1.3, 1.5, 3.5, 4.1)</t>
  </si>
  <si>
    <t>Target (2 pts.):  The candidate describes 2 ways technology was integrated throughout the unit to enhance learning.</t>
  </si>
  <si>
    <t>Unacceptable (0 pts.):  The candidate does not describe at least 1 way technology was integrated throughout the unit.</t>
  </si>
  <si>
    <t>6. Assessments Tables &amp; Analysis of Results
(CEC 4.0;  INTASC 6; CAEP 1.2, 1.3, 1.5, 3.5, 4.1)</t>
  </si>
  <si>
    <r>
      <t>Target (2 pts.):  The candidate uses extensive and ongoing assessments throughout the unit:  pretest, formative, and summative/posttest.  A complete analys</t>
    </r>
    <r>
      <rPr>
        <sz val="11"/>
        <color rgb="FF000000"/>
        <rFont val="Arial"/>
        <family val="2"/>
      </rPr>
      <t>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r>
  </si>
  <si>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</si>
  <si>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7. Adaptations for Special Populations
(CEC 5.1; INTASC 1; CAEP 1.1, 3.5)</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</si>
  <si>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</si>
  <si>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</si>
  <si>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</si>
  <si>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8. Classroom Management
(CEC 7.3; INTASC 3; CAEP 1.4, 2.3)</t>
  </si>
  <si>
    <r>
      <t xml:space="preserve">Target (2 pts.):  </t>
    </r>
    <r>
      <rPr>
        <sz val="11"/>
        <color rgb="FF000000"/>
        <rFont val="Arial"/>
        <family val="2"/>
      </rPr>
      <t xml:space="preserve">The candidate discusses 3 components of the classroom management plan and includes how the plan supports student learning.  The candidate uses collaboration to promote the well-being of students with exceptionalities.  </t>
    </r>
  </si>
  <si>
    <t xml:space="preserve">Acceptable (1 pt.):  The candidate discusses 2 components of the classroom management plan and includes how the plan supports student learning.  The candidate uses collaboration to promote the well-being of students with exceptionalities. </t>
  </si>
  <si>
    <t>Unacceptable (0 pts.): The candidate discusses 1 component of the classroom management plan and includes how the plan supports student learning.</t>
  </si>
  <si>
    <t>9. Recommendations for Improvement
(CEC 6.0; INTASC 9; CAEP 1.2, 1.5, 3.6)</t>
  </si>
  <si>
    <r>
      <t xml:space="preserve">Target (2 pts.):  The candidate articulates 2 areas in need of personal improvement during future instruction and/or through professional development opportunities to improve </t>
    </r>
    <r>
      <rPr>
        <sz val="11"/>
        <color rgb="FF000000"/>
        <rFont val="Arial"/>
        <family val="2"/>
      </rPr>
      <t>their own personal understanding and philosophy of special education.</t>
    </r>
  </si>
  <si>
    <t>Acceptable (1 pt.):  The candidate articulates 1 area in need of personal improvement during future instruction and/or through professional development opportunities to improve their own personal understanding and philosophy of education.</t>
  </si>
  <si>
    <t>Unacceptable (0 pts.): The candidate does not articulate an area(s) in need of personal improvement during future instruction and/or through professional development opportunities.</t>
  </si>
  <si>
    <t>10. Lesson Plan Format
(CEC 3.0; INTASC 5; CAEP 1.3, 3.5)</t>
  </si>
  <si>
    <r>
      <t>Target (2 pts.):  The candidate makes the unit content meaningful through practical applications and integration of students</t>
    </r>
    <r>
      <rPr>
        <sz val="11"/>
        <color rgb="FF000000"/>
        <rFont val="Arial"/>
        <family val="2"/>
      </rPr>
      <t>’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</si>
  <si>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</si>
  <si>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</si>
  <si>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r>
      <t xml:space="preserve">Target (2 pts.):  </t>
    </r>
    <r>
      <rPr>
        <sz val="11"/>
        <color rgb="FF000000"/>
        <rFont val="Arial"/>
        <family val="2"/>
      </rPr>
      <t>The candidate has no more than five errors in grammar, usage, and mechanics in the teacher work sample.</t>
    </r>
  </si>
  <si>
    <t>Acceptable (1 pt.):  The candidate has 6-10 errors in grammar, usage, and mechanics in the teacher work sample.</t>
  </si>
  <si>
    <t>Unacceptable (0 pts.):  The candidate has more than 10 errors in grammar, usage, and mechanics in the teacher work sample.</t>
  </si>
  <si>
    <t>NV</t>
  </si>
  <si>
    <t>Fall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</si>
</sst>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indexed="64"/>
      </top>
      <bottom/>
      <diagonal/>
    </border>
    <border>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59">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Alignment="1" applyProtection="1">
      <alignment horizontal="center" wrapText="1"/>
      <protection hidden="1"/>
    </xf>
    <xf numFmtId="0" fontId="7" fillId="0" borderId="3" xfId="0" applyFont="1" applyBorder="1" applyAlignment="1" applyProtection="1">
      <alignment horizontal="right" wrapText="1"/>
      <protection hidden="1"/>
    </xf>
    <xf numFmtId="0" fontId="7" fillId="0" borderId="5"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2" fontId="7" fillId="0" borderId="3" xfId="0" applyNumberFormat="1" applyFont="1" applyBorder="1" applyAlignment="1" applyProtection="1">
      <alignment horizontal="center" wrapText="1"/>
      <protection hidden="1"/>
    </xf>
    <xf numFmtId="0" fontId="6" fillId="0" borderId="3" xfId="0" applyFont="1" applyBorder="1" applyAlignment="1" applyProtection="1">
      <alignment horizontal="right" wrapText="1"/>
      <protection hidden="1"/>
    </xf>
    <xf numFmtId="10" fontId="6" fillId="0" borderId="3" xfId="0" applyNumberFormat="1" applyFont="1" applyBorder="1" applyAlignment="1" applyProtection="1">
      <alignment horizontal="right" wrapText="1"/>
      <protection hidden="1"/>
    </xf>
    <xf numFmtId="0" fontId="6" fillId="0" borderId="0" xfId="0"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0" fontId="8" fillId="0" borderId="2" xfId="0" applyFont="1" applyBorder="1" applyAlignment="1" applyProtection="1">
      <alignment horizontal="left" wrapText="1"/>
      <protection hidden="1"/>
    </xf>
    <xf numFmtId="0" fontId="8" fillId="0" borderId="1" xfId="0" applyFont="1" applyBorder="1" applyAlignment="1" applyProtection="1">
      <alignment horizontal="left" wrapText="1"/>
      <protection hidden="1"/>
    </xf>
    <xf numFmtId="2" fontId="4" fillId="0" borderId="3"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7" fillId="0" borderId="11" xfId="0" applyFont="1" applyBorder="1" applyAlignment="1" applyProtection="1">
      <alignment horizontal="center" wrapText="1"/>
      <protection hidden="1"/>
    </xf>
    <xf numFmtId="2" fontId="7" fillId="0" borderId="7" xfId="0" applyNumberFormat="1" applyFont="1" applyBorder="1" applyAlignment="1" applyProtection="1">
      <alignment horizontal="center" wrapText="1"/>
      <protection hidden="1"/>
    </xf>
    <xf numFmtId="0" fontId="7" fillId="0" borderId="7" xfId="0" applyFont="1" applyBorder="1" applyAlignment="1" applyProtection="1">
      <alignment horizontal="center" wrapText="1"/>
      <protection hidden="1"/>
    </xf>
    <xf numFmtId="2" fontId="7" fillId="0" borderId="13" xfId="0" applyNumberFormat="1"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0" fontId="6" fillId="0" borderId="6" xfId="0" applyFont="1" applyBorder="1" applyAlignment="1" applyProtection="1">
      <alignment horizontal="right" wrapText="1"/>
      <protection hidden="1"/>
    </xf>
    <xf numFmtId="0" fontId="6" fillId="0" borderId="15" xfId="0" applyFont="1" applyBorder="1" applyAlignment="1" applyProtection="1">
      <alignment horizontal="right" wrapText="1"/>
      <protection hidden="1"/>
    </xf>
    <xf numFmtId="0" fontId="7" fillId="0" borderId="6" xfId="0" applyFont="1" applyBorder="1" applyAlignment="1" applyProtection="1">
      <alignment horizontal="right" wrapText="1"/>
      <protection hidden="1"/>
    </xf>
    <xf numFmtId="0" fontId="11" fillId="0" borderId="1" xfId="0" applyFont="1" applyBorder="1" applyAlignment="1">
      <alignment vertical="center" wrapText="1"/>
      <protection locked="0"/>
    </xf>
    <xf numFmtId="0" fontId="10" fillId="0" borderId="1" xfId="0" applyFont="1" applyBorder="1" applyAlignment="1">
      <alignment vertical="center" wrapText="1"/>
      <protection locked="0"/>
    </xf>
    <xf numFmtId="0" fontId="6" fillId="0" borderId="1" xfId="0" applyFont="1" applyBorder="1" applyAlignment="1" applyProtection="1">
      <alignment horizontal="center" wrapText="1"/>
      <protection hidden="1"/>
    </xf>
    <xf numFmtId="22" fontId="1" fillId="0" borderId="0" xfId="0" applyNumberFormat="1" applyFont="1" applyAlignment="1">
      <alignment horizontal="left" vertical="top"/>
      <protection locked="0"/>
    </xf>
    <xf numFmtId="22" fontId="0" fillId="0" borderId="0" xfId="0" applyNumberFormat="1" applyAlignment="1">
      <alignment horizontal="left" vertical="top"/>
      <protection locked="0"/>
    </xf>
    <xf numFmtId="0" fontId="4" fillId="0" borderId="7" xfId="0" applyFont="1" applyBorder="1" applyAlignment="1" applyProtection="1">
      <alignment horizontal="left" vertical="top"/>
      <protection hidden="1"/>
    </xf>
    <xf numFmtId="0" fontId="4" fillId="0" borderId="8" xfId="0" applyFont="1" applyBorder="1" applyAlignment="1" applyProtection="1">
      <alignment horizontal="left" vertical="top"/>
      <protection hidden="1"/>
    </xf>
    <xf numFmtId="0" fontId="4" fillId="0" borderId="6" xfId="0" applyFont="1" applyBorder="1" applyAlignment="1" applyProtection="1">
      <alignment horizontal="left" vertical="top"/>
      <protection hidden="1"/>
    </xf>
    <xf numFmtId="0" fontId="7" fillId="0" borderId="9" xfId="0" applyFont="1" applyBorder="1" applyAlignment="1">
      <alignment horizontal="left" vertical="top" wrapText="1"/>
      <protection locked="0"/>
    </xf>
    <xf numFmtId="0" fontId="7" fillId="0" borderId="10"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14" xfId="0" applyFont="1" applyBorder="1" applyAlignment="1" applyProtection="1">
      <alignment horizontal="left" vertical="top" wrapText="1"/>
      <protection hidden="1"/>
    </xf>
    <xf numFmtId="0" fontId="0" fillId="0" borderId="10" xfId="0" applyBorder="1" applyAlignment="1" applyProtection="1">
      <alignment vertical="top" wrapText="1"/>
      <protection hidden="1"/>
    </xf>
    <xf numFmtId="0" fontId="7" fillId="0" borderId="12" xfId="0" applyFont="1" applyBorder="1" applyAlignment="1" applyProtection="1">
      <alignment vertical="top" wrapText="1"/>
      <protection hidden="1"/>
    </xf>
    <xf numFmtId="0" fontId="0" fillId="0" borderId="13"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zoomScaleNormal="100" workbookViewId="0">
      <selection activeCell="A4" sqref="A4:D4"/>
    </sheetView>
  </sheetViews>
  <sheetFormatPr defaultRowHeight="15" x14ac:dyDescent="0.15"/>
  <cols>
    <col min="1" max="1" width="22.6640625" style="7" customWidth="1"/>
    <col min="2" max="2" width="80.83203125" style="7" customWidth="1"/>
    <col min="3" max="3" width="7.1640625" style="7" bestFit="1" customWidth="1"/>
    <col min="4" max="4" width="9.83203125" style="7" customWidth="1"/>
    <col min="5" max="5" width="3.83203125" style="7" customWidth="1"/>
    <col min="6" max="16384" width="9.33203125" style="7"/>
  </cols>
  <sheetData>
    <row r="1" spans="1:13" s="2" customFormat="1" x14ac:dyDescent="0.15">
      <c r="A1" s="49" t="s">
        <v>4</v>
      </c>
      <c r="B1" s="50"/>
      <c r="C1" s="50"/>
      <c r="D1" s="50"/>
      <c r="E1" s="1"/>
      <c r="F1" s="1"/>
      <c r="G1" s="1"/>
      <c r="H1" s="1"/>
      <c r="I1" s="1"/>
      <c r="J1" s="1"/>
      <c r="K1" s="1"/>
      <c r="L1" s="1"/>
      <c r="M1" s="1"/>
    </row>
    <row r="2" spans="1:13" s="2" customFormat="1" x14ac:dyDescent="0.15">
      <c r="A2" s="51" t="s">
        <v>5</v>
      </c>
      <c r="B2" s="50"/>
      <c r="C2" s="50"/>
      <c r="D2" s="50"/>
      <c r="E2" s="3"/>
      <c r="F2" s="3"/>
      <c r="G2" s="3"/>
      <c r="H2" s="3"/>
      <c r="I2" s="3"/>
      <c r="J2" s="3"/>
      <c r="K2" s="3"/>
      <c r="L2" s="3"/>
      <c r="M2" s="3"/>
    </row>
    <row r="3" spans="1:13" s="2" customFormat="1" x14ac:dyDescent="0.15">
      <c r="A3" s="49" t="s">
        <v>40</v>
      </c>
      <c r="B3" s="50"/>
      <c r="C3" s="50"/>
      <c r="D3" s="50"/>
      <c r="E3" s="1"/>
      <c r="F3" s="1"/>
      <c r="G3" s="1"/>
      <c r="H3" s="1"/>
      <c r="I3" s="1"/>
      <c r="J3" s="1"/>
      <c r="K3" s="1"/>
      <c r="L3" s="1"/>
      <c r="M3" s="1"/>
    </row>
    <row r="4" spans="1:13" s="2" customFormat="1" x14ac:dyDescent="0.15">
      <c r="A4" s="51" t="s">
        <v>83</v>
      </c>
      <c r="B4" s="50"/>
      <c r="C4" s="50"/>
      <c r="D4" s="50"/>
      <c r="E4" s="3"/>
      <c r="F4" s="3"/>
      <c r="G4" s="3"/>
      <c r="H4" s="3"/>
      <c r="I4" s="3"/>
      <c r="J4" s="3"/>
      <c r="K4" s="3"/>
      <c r="L4" s="3"/>
      <c r="M4" s="3"/>
    </row>
    <row r="5" spans="1:13" hidden="1" x14ac:dyDescent="0.15"/>
    <row r="6" spans="1:13" ht="15" customHeight="1" x14ac:dyDescent="0.25">
      <c r="A6" s="4"/>
      <c r="B6" s="4"/>
      <c r="C6" s="5" t="s">
        <v>6</v>
      </c>
      <c r="D6" s="6" t="s">
        <v>7</v>
      </c>
    </row>
    <row r="7" spans="1:13" ht="51.75" customHeight="1" x14ac:dyDescent="0.25">
      <c r="A7" s="47" t="s">
        <v>41</v>
      </c>
      <c r="B7" s="39" t="s">
        <v>42</v>
      </c>
      <c r="C7" s="8">
        <f>IFERROR(COUNTIF(Textual!$F$6:$F$503,2),"")</f>
        <v>4</v>
      </c>
      <c r="D7" s="9">
        <f>IFERROR(C7/$C$10,"")</f>
        <v>1</v>
      </c>
    </row>
    <row r="8" spans="1:13" ht="52.5" customHeight="1" x14ac:dyDescent="0.25">
      <c r="A8" s="48"/>
      <c r="B8" s="39" t="s">
        <v>43</v>
      </c>
      <c r="C8" s="8">
        <f>IFERROR(COUNTIF(Textual!$F$6:$F$503,1),"")</f>
        <v>0</v>
      </c>
      <c r="D8" s="9">
        <f t="shared" ref="D8:D9" si="0">IFERROR(C8/$C$10,"")</f>
        <v>0</v>
      </c>
    </row>
    <row r="9" spans="1:13" ht="41.25" customHeight="1" x14ac:dyDescent="0.25">
      <c r="A9" s="31" t="s">
        <v>2</v>
      </c>
      <c r="B9" s="40" t="s">
        <v>44</v>
      </c>
      <c r="C9" s="8">
        <f>IFERROR(COUNTIF(Textual!$F$6:$F$503,0),"")</f>
        <v>0</v>
      </c>
      <c r="D9" s="9">
        <f t="shared" si="0"/>
        <v>0</v>
      </c>
    </row>
    <row r="10" spans="1:13" x14ac:dyDescent="0.25">
      <c r="A10" s="32">
        <f>SUM(C7*2+C8*1+C9*0)/C10</f>
        <v>2</v>
      </c>
      <c r="B10" s="16" t="s">
        <v>8</v>
      </c>
      <c r="C10" s="36">
        <f>SUM(C7:C9)</f>
        <v>4</v>
      </c>
      <c r="D10" s="12">
        <f>SUM(D7:D9)</f>
        <v>1</v>
      </c>
    </row>
    <row r="11" spans="1:13" x14ac:dyDescent="0.25">
      <c r="A11" s="4"/>
      <c r="B11" s="16"/>
      <c r="C11" s="13"/>
      <c r="D11" s="14"/>
    </row>
    <row r="12" spans="1:13" ht="90.75" customHeight="1" x14ac:dyDescent="0.25">
      <c r="A12" s="54" t="s">
        <v>45</v>
      </c>
      <c r="B12" s="39" t="s">
        <v>46</v>
      </c>
      <c r="C12" s="37">
        <f>IFERROR(COUNTIF(Textual!$H$6:$H$503,2),"")</f>
        <v>4</v>
      </c>
      <c r="D12" s="9">
        <f>IFERROR(C12/$C$15,"")</f>
        <v>1</v>
      </c>
    </row>
    <row r="13" spans="1:13" ht="85.5" x14ac:dyDescent="0.25">
      <c r="A13" s="55"/>
      <c r="B13" s="39" t="s">
        <v>47</v>
      </c>
      <c r="C13" s="37">
        <f>IFERROR(COUNTIF(Textual!$H$6:$H$503,1),"")</f>
        <v>0</v>
      </c>
      <c r="D13" s="9">
        <f t="shared" ref="D13:D14" si="1">IFERROR(C13/$C$15,"")</f>
        <v>0</v>
      </c>
    </row>
    <row r="14" spans="1:13" ht="85.5" x14ac:dyDescent="0.25">
      <c r="A14" s="33" t="s">
        <v>2</v>
      </c>
      <c r="B14" s="40" t="s">
        <v>48</v>
      </c>
      <c r="C14" s="37">
        <f>IFERROR(COUNTIF(Textual!$H$6:$H$503,0),"")</f>
        <v>0</v>
      </c>
      <c r="D14" s="9">
        <f t="shared" si="1"/>
        <v>0</v>
      </c>
    </row>
    <row r="15" spans="1:13" x14ac:dyDescent="0.25">
      <c r="A15" s="34">
        <f>SUM(C12*2+C13*1+C14*0)/C15</f>
        <v>2</v>
      </c>
      <c r="B15" s="16" t="s">
        <v>8</v>
      </c>
      <c r="C15" s="36">
        <f>SUM(C12:C14)</f>
        <v>4</v>
      </c>
      <c r="D15" s="12">
        <f>SUM(D12:D14)</f>
        <v>1</v>
      </c>
    </row>
    <row r="16" spans="1:13" x14ac:dyDescent="0.25">
      <c r="A16" s="4"/>
      <c r="B16" s="16"/>
      <c r="C16" s="13"/>
      <c r="D16" s="14"/>
    </row>
    <row r="17" spans="1:4" ht="42.75" x14ac:dyDescent="0.25">
      <c r="A17" s="52" t="s">
        <v>49</v>
      </c>
      <c r="B17" s="39" t="s">
        <v>50</v>
      </c>
      <c r="C17" s="37">
        <f>IFERROR(COUNTIF(Textual!$J$6:$J$503,2),"")</f>
        <v>4</v>
      </c>
      <c r="D17" s="9">
        <f>IFERROR(C17/$C$20,"")</f>
        <v>1</v>
      </c>
    </row>
    <row r="18" spans="1:4" ht="42.75" x14ac:dyDescent="0.25">
      <c r="A18" s="53"/>
      <c r="B18" s="39" t="s">
        <v>51</v>
      </c>
      <c r="C18" s="37">
        <f>IFERROR(COUNTIF(Textual!$J$6:$J$503,1),"")</f>
        <v>0</v>
      </c>
      <c r="D18" s="9">
        <f t="shared" ref="D18:D19" si="2">IFERROR(C18/$C$20,"")</f>
        <v>0</v>
      </c>
    </row>
    <row r="19" spans="1:4" ht="57" x14ac:dyDescent="0.25">
      <c r="A19" s="35" t="s">
        <v>2</v>
      </c>
      <c r="B19" s="40" t="s">
        <v>52</v>
      </c>
      <c r="C19" s="37">
        <f>IFERROR(COUNTIF(Textual!$J$6:$J$503,0),"")</f>
        <v>0</v>
      </c>
      <c r="D19" s="9">
        <f t="shared" si="2"/>
        <v>0</v>
      </c>
    </row>
    <row r="20" spans="1:4" x14ac:dyDescent="0.25">
      <c r="A20" s="32">
        <f>SUM(C17*2+C18*1+C19*0)/C20</f>
        <v>2</v>
      </c>
      <c r="B20" s="16" t="s">
        <v>8</v>
      </c>
      <c r="C20" s="36">
        <f>SUM(C17:C19)</f>
        <v>4</v>
      </c>
      <c r="D20" s="12">
        <f>SUM(D17:D19)</f>
        <v>1</v>
      </c>
    </row>
    <row r="21" spans="1:4" x14ac:dyDescent="0.25">
      <c r="A21" s="4"/>
      <c r="B21" s="16"/>
      <c r="C21" s="13"/>
      <c r="D21" s="14"/>
    </row>
    <row r="22" spans="1:4" ht="37.5" customHeight="1" x14ac:dyDescent="0.25">
      <c r="A22" s="52" t="s">
        <v>53</v>
      </c>
      <c r="B22" s="39" t="s">
        <v>54</v>
      </c>
      <c r="C22" s="37">
        <f>IFERROR(COUNTIF(Textual!$L$6:$L$503,2),"")</f>
        <v>4</v>
      </c>
      <c r="D22" s="9">
        <f>IFERROR(C22/$C$25,"")</f>
        <v>1</v>
      </c>
    </row>
    <row r="23" spans="1:4" ht="39" customHeight="1" x14ac:dyDescent="0.25">
      <c r="A23" s="53"/>
      <c r="B23" s="39" t="s">
        <v>55</v>
      </c>
      <c r="C23" s="37">
        <f>IFERROR(COUNTIF(Textual!$L$6:$L$503,1),"")</f>
        <v>0</v>
      </c>
      <c r="D23" s="9">
        <f t="shared" ref="D23:D24" si="3">IFERROR(C23/$C$25,"")</f>
        <v>0</v>
      </c>
    </row>
    <row r="24" spans="1:4" ht="28.5" x14ac:dyDescent="0.25">
      <c r="A24" s="35" t="s">
        <v>2</v>
      </c>
      <c r="B24" s="40" t="s">
        <v>56</v>
      </c>
      <c r="C24" s="37">
        <f>IFERROR(COUNTIF(Textual!$L$6:$L$503,0),"")</f>
        <v>0</v>
      </c>
      <c r="D24" s="9">
        <f t="shared" si="3"/>
        <v>0</v>
      </c>
    </row>
    <row r="25" spans="1:4" x14ac:dyDescent="0.25">
      <c r="A25" s="32">
        <f>SUM(C22*2+C23*1+C24*0)/C25</f>
        <v>2</v>
      </c>
      <c r="B25" s="16" t="s">
        <v>8</v>
      </c>
      <c r="C25" s="36">
        <f>SUM(C22:C24)</f>
        <v>4</v>
      </c>
      <c r="D25" s="12">
        <f>SUM(D22:D24)</f>
        <v>1</v>
      </c>
    </row>
    <row r="26" spans="1:4" ht="15" customHeight="1" x14ac:dyDescent="0.25">
      <c r="A26" s="4"/>
      <c r="B26" s="41"/>
      <c r="C26" s="38" t="s">
        <v>6</v>
      </c>
      <c r="D26" s="6" t="s">
        <v>7</v>
      </c>
    </row>
    <row r="27" spans="1:4" ht="57" customHeight="1" x14ac:dyDescent="0.25">
      <c r="A27" s="52" t="s">
        <v>57</v>
      </c>
      <c r="B27" s="39" t="s">
        <v>58</v>
      </c>
      <c r="C27" s="8">
        <f>IFERROR(COUNTIF(Textual!$N$6:$N$503,2),"")</f>
        <v>4</v>
      </c>
      <c r="D27" s="9">
        <f>IFERROR(C27/$C$30,"")</f>
        <v>1</v>
      </c>
    </row>
    <row r="28" spans="1:4" ht="54.75" customHeight="1" x14ac:dyDescent="0.25">
      <c r="A28" s="53"/>
      <c r="B28" s="39" t="s">
        <v>9</v>
      </c>
      <c r="C28" s="8">
        <f>IFERROR(COUNTIF(Textual!$N$6:$N$503,1),"")</f>
        <v>0</v>
      </c>
      <c r="D28" s="9">
        <f t="shared" ref="D28:D29" si="4">IFERROR(C28/$C$30,"")</f>
        <v>0</v>
      </c>
    </row>
    <row r="29" spans="1:4" ht="28.5" x14ac:dyDescent="0.25">
      <c r="A29" s="35" t="s">
        <v>2</v>
      </c>
      <c r="B29" s="40" t="s">
        <v>59</v>
      </c>
      <c r="C29" s="8">
        <f>IFERROR(COUNTIF(Textual!$N$6:$N$503,0),"")</f>
        <v>0</v>
      </c>
      <c r="D29" s="9">
        <f t="shared" si="4"/>
        <v>0</v>
      </c>
    </row>
    <row r="30" spans="1:4" x14ac:dyDescent="0.25">
      <c r="A30" s="32">
        <f>SUM(C27*2+C28*1+C29*0)/C30</f>
        <v>2</v>
      </c>
      <c r="B30" s="16" t="s">
        <v>8</v>
      </c>
      <c r="C30" s="36">
        <f>SUM(C27:C29)</f>
        <v>4</v>
      </c>
      <c r="D30" s="12">
        <f>SUM(D27:D29)</f>
        <v>1</v>
      </c>
    </row>
    <row r="31" spans="1:4" x14ac:dyDescent="0.25">
      <c r="A31" s="4"/>
      <c r="B31" s="16"/>
      <c r="C31" s="13"/>
      <c r="D31" s="14"/>
    </row>
    <row r="32" spans="1:4" ht="114" x14ac:dyDescent="0.25">
      <c r="A32" s="52" t="s">
        <v>60</v>
      </c>
      <c r="B32" s="39" t="s">
        <v>61</v>
      </c>
      <c r="C32" s="37">
        <f>IFERROR(COUNTIF(Textual!$P$6:$P$503,2),"")</f>
        <v>4</v>
      </c>
      <c r="D32" s="9">
        <f>IFERROR(C32/$C$35,"")</f>
        <v>1</v>
      </c>
    </row>
    <row r="33" spans="1:4" ht="114" x14ac:dyDescent="0.25">
      <c r="A33" s="53"/>
      <c r="B33" s="39" t="s">
        <v>10</v>
      </c>
      <c r="C33" s="37">
        <f>IFERROR(COUNTIF(Textual!$P$6:$P$503,1),"")</f>
        <v>0</v>
      </c>
      <c r="D33" s="9">
        <f t="shared" ref="D33:D34" si="5">IFERROR(C33/$C$35,"")</f>
        <v>0</v>
      </c>
    </row>
    <row r="34" spans="1:4" ht="99.75" x14ac:dyDescent="0.25">
      <c r="A34" s="35" t="s">
        <v>2</v>
      </c>
      <c r="B34" s="40" t="s">
        <v>62</v>
      </c>
      <c r="C34" s="37">
        <f>IFERROR(COUNTIF(Textual!$P$6:$P$503,0),"")</f>
        <v>0</v>
      </c>
      <c r="D34" s="9">
        <f t="shared" si="5"/>
        <v>0</v>
      </c>
    </row>
    <row r="35" spans="1:4" x14ac:dyDescent="0.25">
      <c r="A35" s="32">
        <f>SUM(C32*2+C33*1+C34*0)/C35</f>
        <v>2</v>
      </c>
      <c r="B35" s="16" t="s">
        <v>8</v>
      </c>
      <c r="C35" s="36">
        <f>SUM(C32:C34)</f>
        <v>4</v>
      </c>
      <c r="D35" s="12">
        <f>SUM(D32:D34)</f>
        <v>1</v>
      </c>
    </row>
    <row r="36" spans="1:4" x14ac:dyDescent="0.25">
      <c r="A36" s="4"/>
      <c r="B36" s="16"/>
      <c r="C36" s="13"/>
      <c r="D36" s="14"/>
    </row>
    <row r="37" spans="1:4" ht="42.75" x14ac:dyDescent="0.25">
      <c r="A37" s="52" t="s">
        <v>63</v>
      </c>
      <c r="B37" s="39" t="s">
        <v>64</v>
      </c>
      <c r="C37" s="37">
        <f>IFERROR(COUNTIF(Textual!$R$6:$R$503,2),"")</f>
        <v>4</v>
      </c>
      <c r="D37" s="9">
        <f>IFERROR(C37/$C$40,"")</f>
        <v>1</v>
      </c>
    </row>
    <row r="38" spans="1:4" ht="42.75" x14ac:dyDescent="0.25">
      <c r="A38" s="53"/>
      <c r="B38" s="39" t="s">
        <v>65</v>
      </c>
      <c r="C38" s="8">
        <f>IFERROR(COUNTIF(Textual!$R$9:$R$17,1),"")</f>
        <v>0</v>
      </c>
      <c r="D38" s="9">
        <f t="shared" ref="D38:D39" si="6">IFERROR(C38/$C$40,"")</f>
        <v>0</v>
      </c>
    </row>
    <row r="39" spans="1:4" ht="42.75" x14ac:dyDescent="0.25">
      <c r="A39" s="35" t="s">
        <v>2</v>
      </c>
      <c r="B39" s="40" t="s">
        <v>66</v>
      </c>
      <c r="C39" s="8">
        <f>IFERROR(COUNTIF(Textual!$R$9:$R$17,0),"")</f>
        <v>0</v>
      </c>
      <c r="D39" s="9">
        <f t="shared" si="6"/>
        <v>0</v>
      </c>
    </row>
    <row r="40" spans="1:4" x14ac:dyDescent="0.25">
      <c r="A40" s="32">
        <f>SUM(C37*2+C38*1+C39*0)/C40</f>
        <v>2</v>
      </c>
      <c r="B40" s="16" t="s">
        <v>8</v>
      </c>
      <c r="C40" s="36">
        <f>SUM(C37:C39)</f>
        <v>4</v>
      </c>
      <c r="D40" s="12">
        <f>SUM(D37:D39)</f>
        <v>1</v>
      </c>
    </row>
    <row r="41" spans="1:4" x14ac:dyDescent="0.25">
      <c r="A41" s="4"/>
      <c r="B41" s="16"/>
      <c r="C41" s="13"/>
      <c r="D41" s="14"/>
    </row>
    <row r="42" spans="1:4" ht="57" x14ac:dyDescent="0.25">
      <c r="A42" s="52" t="s">
        <v>67</v>
      </c>
      <c r="B42" s="39" t="s">
        <v>68</v>
      </c>
      <c r="C42" s="37">
        <f>IFERROR(COUNTIF(Textual!$T$6:$T$503,2),"")</f>
        <v>4</v>
      </c>
      <c r="D42" s="9">
        <f>IFERROR(C42/$C$45,"")</f>
        <v>1</v>
      </c>
    </row>
    <row r="43" spans="1:4" ht="57" x14ac:dyDescent="0.25">
      <c r="A43" s="53"/>
      <c r="B43" s="39" t="s">
        <v>69</v>
      </c>
      <c r="C43" s="37">
        <f>IFERROR(COUNTIF(Textual!$T$6:$T$503,1),"")</f>
        <v>0</v>
      </c>
      <c r="D43" s="9">
        <f t="shared" ref="D43:D44" si="7">IFERROR(C43/$C$45,"")</f>
        <v>0</v>
      </c>
    </row>
    <row r="44" spans="1:4" ht="42.75" x14ac:dyDescent="0.25">
      <c r="A44" s="35" t="s">
        <v>2</v>
      </c>
      <c r="B44" s="40" t="s">
        <v>70</v>
      </c>
      <c r="C44" s="37">
        <f>IFERROR(COUNTIF(Textual!$T$6:$T$503,0),"")</f>
        <v>0</v>
      </c>
      <c r="D44" s="9">
        <f t="shared" si="7"/>
        <v>0</v>
      </c>
    </row>
    <row r="45" spans="1:4" x14ac:dyDescent="0.25">
      <c r="A45" s="32">
        <f>SUM(C42*2+C43*1+C44*0)/C45</f>
        <v>2</v>
      </c>
      <c r="B45" s="16" t="s">
        <v>8</v>
      </c>
      <c r="C45" s="36">
        <f>SUM(C42:C44)</f>
        <v>4</v>
      </c>
      <c r="D45" s="12">
        <f>SUM(D42:D44)</f>
        <v>1</v>
      </c>
    </row>
    <row r="46" spans="1:4" ht="15" customHeight="1" x14ac:dyDescent="0.25">
      <c r="A46" s="4"/>
      <c r="B46" s="41"/>
      <c r="C46" s="38" t="s">
        <v>6</v>
      </c>
      <c r="D46" s="6" t="s">
        <v>7</v>
      </c>
    </row>
    <row r="47" spans="1:4" ht="57" x14ac:dyDescent="0.25">
      <c r="A47" s="52" t="s">
        <v>71</v>
      </c>
      <c r="B47" s="39" t="s">
        <v>72</v>
      </c>
      <c r="C47" s="8">
        <f>IFERROR(COUNTIF(Textual!$V$6:$V$503,2),"")</f>
        <v>4</v>
      </c>
      <c r="D47" s="9">
        <f>IFERROR(C47/$C$50,"")</f>
        <v>1</v>
      </c>
    </row>
    <row r="48" spans="1:4" ht="57" x14ac:dyDescent="0.25">
      <c r="A48" s="53"/>
      <c r="B48" s="39" t="s">
        <v>73</v>
      </c>
      <c r="C48" s="8">
        <f>IFERROR(COUNTIF(Textual!$V$6:$V$503,1),"")</f>
        <v>0</v>
      </c>
      <c r="D48" s="9">
        <f t="shared" ref="D48:D49" si="8">IFERROR(C48/$C$50,"")</f>
        <v>0</v>
      </c>
    </row>
    <row r="49" spans="1:4" ht="42.75" x14ac:dyDescent="0.25">
      <c r="A49" s="35" t="s">
        <v>2</v>
      </c>
      <c r="B49" s="40" t="s">
        <v>74</v>
      </c>
      <c r="C49" s="8">
        <f>IFERROR(COUNTIF(Textual!$V$6:$V$503,0),"")</f>
        <v>0</v>
      </c>
      <c r="D49" s="9">
        <f t="shared" si="8"/>
        <v>0</v>
      </c>
    </row>
    <row r="50" spans="1:4" x14ac:dyDescent="0.25">
      <c r="A50" s="32">
        <f>SUM(C47*2+C48*1+C49*0)/C50</f>
        <v>2</v>
      </c>
      <c r="B50" s="16" t="s">
        <v>8</v>
      </c>
      <c r="C50" s="36">
        <f>SUM(C47:C49)</f>
        <v>4</v>
      </c>
      <c r="D50" s="12">
        <f>SUM(D47:D49)</f>
        <v>1</v>
      </c>
    </row>
    <row r="51" spans="1:4" x14ac:dyDescent="0.25">
      <c r="A51" s="4"/>
      <c r="B51" s="16"/>
      <c r="C51" s="13"/>
      <c r="D51" s="14"/>
    </row>
    <row r="52" spans="1:4" ht="85.5" x14ac:dyDescent="0.25">
      <c r="A52" s="52" t="s">
        <v>75</v>
      </c>
      <c r="B52" s="39" t="s">
        <v>76</v>
      </c>
      <c r="C52" s="37">
        <f>IFERROR(COUNTIF(Textual!$X$6:$X$503,2),"")</f>
        <v>4</v>
      </c>
      <c r="D52" s="9">
        <f>IFERROR(C52/$C$55,"")</f>
        <v>1</v>
      </c>
    </row>
    <row r="53" spans="1:4" ht="99.75" x14ac:dyDescent="0.25">
      <c r="A53" s="53"/>
      <c r="B53" s="39" t="s">
        <v>77</v>
      </c>
      <c r="C53" s="37">
        <f>IFERROR(COUNTIF(Textual!$X$6:$X$503,1),"")</f>
        <v>0</v>
      </c>
      <c r="D53" s="9">
        <f t="shared" ref="D53:D54" si="9">IFERROR(C53/$C$55,"")</f>
        <v>0</v>
      </c>
    </row>
    <row r="54" spans="1:4" ht="99.75" x14ac:dyDescent="0.25">
      <c r="A54" s="35" t="s">
        <v>2</v>
      </c>
      <c r="B54" s="40" t="s">
        <v>78</v>
      </c>
      <c r="C54" s="37">
        <f>IFERROR(COUNTIF(Textual!$X$6:$X$503,0),"")</f>
        <v>0</v>
      </c>
      <c r="D54" s="9">
        <f t="shared" si="9"/>
        <v>0</v>
      </c>
    </row>
    <row r="55" spans="1:4" x14ac:dyDescent="0.25">
      <c r="A55" s="32">
        <f>SUM(C52*2+C53*1+C54*0)/C55</f>
        <v>2</v>
      </c>
      <c r="B55" s="16" t="s">
        <v>8</v>
      </c>
      <c r="C55" s="36">
        <f>SUM(C52:C54)</f>
        <v>4</v>
      </c>
      <c r="D55" s="12">
        <f>SUM(D52:D54)</f>
        <v>1</v>
      </c>
    </row>
    <row r="56" spans="1:4" x14ac:dyDescent="0.25">
      <c r="A56" s="4"/>
      <c r="B56" s="16"/>
      <c r="C56" s="13"/>
      <c r="D56" s="14"/>
    </row>
    <row r="57" spans="1:4" ht="28.5" x14ac:dyDescent="0.25">
      <c r="A57" s="52" t="s">
        <v>0</v>
      </c>
      <c r="B57" s="39" t="s">
        <v>79</v>
      </c>
      <c r="C57" s="37">
        <f>IFERROR(COUNTIF(Textual!$Z$6:$Z$503,2),"")</f>
        <v>4</v>
      </c>
      <c r="D57" s="9">
        <f>IFERROR(C57/$C$60,"")</f>
        <v>1</v>
      </c>
    </row>
    <row r="58" spans="1:4" ht="28.5" x14ac:dyDescent="0.25">
      <c r="A58" s="53"/>
      <c r="B58" s="39" t="s">
        <v>80</v>
      </c>
      <c r="C58" s="37">
        <f>IFERROR(COUNTIF(Textual!$Z$6:$Z$503,1),"")</f>
        <v>0</v>
      </c>
      <c r="D58" s="9">
        <f t="shared" ref="D58:D59" si="10">IFERROR(C58/$C$60,"")</f>
        <v>0</v>
      </c>
    </row>
    <row r="59" spans="1:4" ht="28.5" x14ac:dyDescent="0.25">
      <c r="A59" s="35" t="s">
        <v>2</v>
      </c>
      <c r="B59" s="40" t="s">
        <v>81</v>
      </c>
      <c r="C59" s="37">
        <f>IFERROR(COUNTIF(Textual!$Z$6:$Z$503,0),"")</f>
        <v>0</v>
      </c>
      <c r="D59" s="9">
        <f t="shared" si="10"/>
        <v>0</v>
      </c>
    </row>
    <row r="60" spans="1:4" x14ac:dyDescent="0.25">
      <c r="A60" s="10">
        <f>SUM(C57*2+C58*1+C59*0)/C60</f>
        <v>2</v>
      </c>
      <c r="B60" s="15" t="s">
        <v>8</v>
      </c>
      <c r="C60" s="11">
        <f>SUM(C57:C59)</f>
        <v>4</v>
      </c>
      <c r="D60" s="12">
        <f>SUM(D57:D59)</f>
        <v>1</v>
      </c>
    </row>
    <row r="62" spans="1:4" x14ac:dyDescent="0.15">
      <c r="A62" s="17">
        <f>SUM(A60,A55,A50,A45,A40,A35,A30,A25,A20,A15,A10)</f>
        <v>22</v>
      </c>
      <c r="B62" s="44" t="s">
        <v>39</v>
      </c>
      <c r="C62" s="45"/>
      <c r="D62" s="46"/>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view="pageLayout" zoomScaleNormal="100" workbookViewId="0">
      <selection activeCell="A4" sqref="A4:N4"/>
    </sheetView>
  </sheetViews>
  <sheetFormatPr defaultColWidth="10.6640625" defaultRowHeight="10.5" x14ac:dyDescent="0.15"/>
  <cols>
    <col min="1" max="1" width="7.33203125" style="20" bestFit="1" customWidth="1"/>
    <col min="2" max="12" width="7.83203125" style="20" customWidth="1"/>
    <col min="13" max="13" width="9.1640625" style="20" bestFit="1" customWidth="1"/>
    <col min="14" max="16384" width="10.6640625" style="19"/>
  </cols>
  <sheetData>
    <row r="1" spans="1:14" ht="15" customHeight="1" x14ac:dyDescent="0.15">
      <c r="A1" s="57" t="s">
        <v>4</v>
      </c>
      <c r="B1" s="57"/>
      <c r="C1" s="57"/>
      <c r="D1" s="57"/>
      <c r="E1" s="57"/>
      <c r="F1" s="57"/>
      <c r="G1" s="57"/>
      <c r="H1" s="57"/>
      <c r="I1" s="57"/>
      <c r="J1" s="57"/>
      <c r="K1" s="57"/>
      <c r="L1" s="57"/>
      <c r="M1" s="57"/>
      <c r="N1" s="57"/>
    </row>
    <row r="2" spans="1:14" ht="15" customHeight="1" x14ac:dyDescent="0.15">
      <c r="A2" s="58" t="s">
        <v>5</v>
      </c>
      <c r="B2" s="58"/>
      <c r="C2" s="58"/>
      <c r="D2" s="58"/>
      <c r="E2" s="58"/>
      <c r="F2" s="58"/>
      <c r="G2" s="58"/>
      <c r="H2" s="58"/>
      <c r="I2" s="58"/>
      <c r="J2" s="58"/>
      <c r="K2" s="58"/>
      <c r="L2" s="58"/>
      <c r="M2" s="58"/>
      <c r="N2" s="58"/>
    </row>
    <row r="3" spans="1:14" ht="15" customHeight="1" x14ac:dyDescent="0.15">
      <c r="A3" s="57" t="s">
        <v>40</v>
      </c>
      <c r="B3" s="57"/>
      <c r="C3" s="57"/>
      <c r="D3" s="57"/>
      <c r="E3" s="57"/>
      <c r="F3" s="57"/>
      <c r="G3" s="57"/>
      <c r="H3" s="57"/>
      <c r="I3" s="57"/>
      <c r="J3" s="57"/>
      <c r="K3" s="57"/>
      <c r="L3" s="57"/>
      <c r="M3" s="57"/>
      <c r="N3" s="57"/>
    </row>
    <row r="4" spans="1:14" ht="15" customHeight="1" x14ac:dyDescent="0.15">
      <c r="A4" s="58" t="s">
        <v>83</v>
      </c>
      <c r="B4" s="58"/>
      <c r="C4" s="58"/>
      <c r="D4" s="58"/>
      <c r="E4" s="58"/>
      <c r="F4" s="58"/>
      <c r="G4" s="58"/>
      <c r="H4" s="58"/>
      <c r="I4" s="58"/>
      <c r="J4" s="58"/>
      <c r="K4" s="58"/>
      <c r="L4" s="58"/>
      <c r="M4" s="58"/>
      <c r="N4" s="58"/>
    </row>
    <row r="5" spans="1:14" x14ac:dyDescent="0.15">
      <c r="A5" s="56"/>
      <c r="B5" s="56"/>
      <c r="C5" s="56"/>
      <c r="D5" s="56"/>
      <c r="E5" s="56"/>
      <c r="F5" s="56"/>
      <c r="G5" s="56"/>
      <c r="H5" s="56"/>
      <c r="I5" s="56"/>
      <c r="J5" s="56"/>
      <c r="K5" s="56"/>
      <c r="L5" s="56"/>
      <c r="M5" s="56"/>
      <c r="N5" s="56"/>
    </row>
    <row r="6" spans="1:14" s="18" customFormat="1" ht="16.5" x14ac:dyDescent="0.15">
      <c r="A6" s="21" t="s">
        <v>1</v>
      </c>
      <c r="B6" s="29" t="s">
        <v>15</v>
      </c>
      <c r="C6" s="29" t="s">
        <v>17</v>
      </c>
      <c r="D6" s="29" t="s">
        <v>19</v>
      </c>
      <c r="E6" s="29" t="s">
        <v>21</v>
      </c>
      <c r="F6" s="29" t="s">
        <v>23</v>
      </c>
      <c r="G6" s="29" t="s">
        <v>25</v>
      </c>
      <c r="H6" s="29" t="s">
        <v>27</v>
      </c>
      <c r="I6" s="29" t="s">
        <v>29</v>
      </c>
      <c r="J6" s="29" t="s">
        <v>31</v>
      </c>
      <c r="K6" s="29" t="s">
        <v>33</v>
      </c>
      <c r="L6" s="29" t="s">
        <v>35</v>
      </c>
      <c r="M6" s="22" t="s">
        <v>2</v>
      </c>
      <c r="N6" s="30" t="s">
        <v>38</v>
      </c>
    </row>
    <row r="7" spans="1:14" x14ac:dyDescent="0.15">
      <c r="A7" s="20">
        <v>1</v>
      </c>
      <c r="B7" s="20">
        <f>Textual!F6</f>
        <v>2</v>
      </c>
      <c r="C7" s="20">
        <f>Textual!H6</f>
        <v>2</v>
      </c>
      <c r="D7" s="20">
        <f>Textual!J6</f>
        <v>2</v>
      </c>
      <c r="E7" s="20">
        <f>Textual!L6</f>
        <v>2</v>
      </c>
      <c r="F7" s="20">
        <f>Textual!N6</f>
        <v>2</v>
      </c>
      <c r="G7" s="20">
        <f>Textual!P6</f>
        <v>2</v>
      </c>
      <c r="H7" s="20">
        <f>Textual!R6</f>
        <v>2</v>
      </c>
      <c r="I7" s="20">
        <f>Textual!T6</f>
        <v>2</v>
      </c>
      <c r="J7" s="20">
        <f>Textual!V6</f>
        <v>2</v>
      </c>
      <c r="K7" s="20">
        <f>Textual!X6</f>
        <v>2</v>
      </c>
      <c r="L7" s="20">
        <f>Textual!Z6</f>
        <v>2</v>
      </c>
      <c r="M7" s="23">
        <f>AVERAGE(B7:L7)</f>
        <v>2</v>
      </c>
      <c r="N7" s="20">
        <f>SUM(B7:L7)</f>
        <v>22</v>
      </c>
    </row>
    <row r="8" spans="1:14" x14ac:dyDescent="0.15">
      <c r="A8" s="20">
        <v>2</v>
      </c>
      <c r="B8" s="20">
        <f>Textual!F7</f>
        <v>2</v>
      </c>
      <c r="C8" s="20">
        <f>Textual!H7</f>
        <v>2</v>
      </c>
      <c r="D8" s="20">
        <f>Textual!J7</f>
        <v>2</v>
      </c>
      <c r="E8" s="20">
        <f>Textual!L7</f>
        <v>2</v>
      </c>
      <c r="F8" s="20">
        <f>Textual!N7</f>
        <v>2</v>
      </c>
      <c r="G8" s="20">
        <f>Textual!P7</f>
        <v>2</v>
      </c>
      <c r="H8" s="20">
        <f>Textual!R7</f>
        <v>2</v>
      </c>
      <c r="I8" s="20">
        <f>Textual!T7</f>
        <v>2</v>
      </c>
      <c r="J8" s="20">
        <f>Textual!V7</f>
        <v>2</v>
      </c>
      <c r="K8" s="20">
        <f>Textual!X7</f>
        <v>2</v>
      </c>
      <c r="L8" s="20">
        <f>Textual!Z7</f>
        <v>2</v>
      </c>
      <c r="M8" s="23">
        <f>AVERAGE(B8:L8)</f>
        <v>2</v>
      </c>
      <c r="N8" s="20">
        <f>SUM(B8:L8)</f>
        <v>22</v>
      </c>
    </row>
    <row r="9" spans="1:14" x14ac:dyDescent="0.15">
      <c r="A9" s="20">
        <v>3</v>
      </c>
      <c r="B9" s="20">
        <f>Textual!F8</f>
        <v>2</v>
      </c>
      <c r="C9" s="20">
        <f>Textual!H8</f>
        <v>2</v>
      </c>
      <c r="D9" s="20">
        <f>Textual!J8</f>
        <v>2</v>
      </c>
      <c r="E9" s="20">
        <f>Textual!L8</f>
        <v>2</v>
      </c>
      <c r="F9" s="20">
        <f>Textual!N8</f>
        <v>2</v>
      </c>
      <c r="G9" s="20">
        <f>Textual!P8</f>
        <v>2</v>
      </c>
      <c r="H9" s="20">
        <f>Textual!R8</f>
        <v>2</v>
      </c>
      <c r="I9" s="20">
        <f>Textual!T8</f>
        <v>2</v>
      </c>
      <c r="J9" s="20">
        <f>Textual!V8</f>
        <v>2</v>
      </c>
      <c r="K9" s="20">
        <f>Textual!X8</f>
        <v>2</v>
      </c>
      <c r="L9" s="20">
        <f>Textual!Z8</f>
        <v>2</v>
      </c>
      <c r="M9" s="23">
        <f t="shared" ref="M9" si="0">AVERAGE(B9:L9)</f>
        <v>2</v>
      </c>
      <c r="N9" s="20">
        <f t="shared" ref="N9" si="1">SUM(B9:L9)</f>
        <v>22</v>
      </c>
    </row>
    <row r="10" spans="1:14" x14ac:dyDescent="0.15">
      <c r="A10" s="20">
        <v>4</v>
      </c>
      <c r="B10" s="20">
        <f>Textual!F9</f>
        <v>2</v>
      </c>
      <c r="C10" s="20">
        <f>Textual!H9</f>
        <v>2</v>
      </c>
      <c r="D10" s="20">
        <f>Textual!J9</f>
        <v>2</v>
      </c>
      <c r="E10" s="20">
        <f>Textual!L9</f>
        <v>2</v>
      </c>
      <c r="F10" s="20">
        <f>Textual!N9</f>
        <v>2</v>
      </c>
      <c r="G10" s="20">
        <f>Textual!P9</f>
        <v>2</v>
      </c>
      <c r="H10" s="20">
        <f>Textual!R9</f>
        <v>2</v>
      </c>
      <c r="I10" s="20">
        <f>Textual!T9</f>
        <v>2</v>
      </c>
      <c r="J10" s="20">
        <f>Textual!V9</f>
        <v>2</v>
      </c>
      <c r="K10" s="20">
        <f>Textual!X9</f>
        <v>2</v>
      </c>
      <c r="L10" s="20">
        <f>Textual!Z9</f>
        <v>2</v>
      </c>
      <c r="M10" s="23">
        <f t="shared" ref="M10" si="2">AVERAGE(B10:L10)</f>
        <v>2</v>
      </c>
      <c r="N10" s="20">
        <f t="shared" ref="N10" si="3">SUM(B10:L10)</f>
        <v>22</v>
      </c>
    </row>
    <row r="11" spans="1:14" x14ac:dyDescent="0.15">
      <c r="M11" s="23"/>
    </row>
    <row r="12" spans="1:14" x14ac:dyDescent="0.15">
      <c r="A12" s="28" t="s">
        <v>3</v>
      </c>
      <c r="B12" s="23">
        <f>AVERAGE(B7:B11)</f>
        <v>2</v>
      </c>
      <c r="C12" s="23">
        <f t="shared" ref="C12:N12" si="4">AVERAGE(C7:C11)</f>
        <v>2</v>
      </c>
      <c r="D12" s="23">
        <f t="shared" si="4"/>
        <v>2</v>
      </c>
      <c r="E12" s="23">
        <f t="shared" si="4"/>
        <v>2</v>
      </c>
      <c r="F12" s="23">
        <f t="shared" si="4"/>
        <v>2</v>
      </c>
      <c r="G12" s="23">
        <f t="shared" si="4"/>
        <v>2</v>
      </c>
      <c r="H12" s="23">
        <f t="shared" si="4"/>
        <v>2</v>
      </c>
      <c r="I12" s="23">
        <f t="shared" si="4"/>
        <v>2</v>
      </c>
      <c r="J12" s="23">
        <f t="shared" si="4"/>
        <v>2</v>
      </c>
      <c r="K12" s="23">
        <f t="shared" si="4"/>
        <v>2</v>
      </c>
      <c r="L12" s="23">
        <f t="shared" si="4"/>
        <v>2</v>
      </c>
      <c r="M12" s="23">
        <f t="shared" si="4"/>
        <v>2</v>
      </c>
      <c r="N12" s="23">
        <f t="shared" si="4"/>
        <v>22</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C9"/>
  <sheetViews>
    <sheetView tabSelected="1" workbookViewId="0">
      <selection activeCell="C7" sqref="C7"/>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9.6640625" bestFit="1" customWidth="1"/>
    <col min="28" max="28" width="14" style="24" customWidth="1"/>
  </cols>
  <sheetData>
    <row r="1" spans="1:29" ht="15" customHeight="1" x14ac:dyDescent="0.15">
      <c r="A1" s="57" t="s">
        <v>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row>
    <row r="2" spans="1:29" ht="15" customHeight="1" x14ac:dyDescent="0.15">
      <c r="A2" s="58" t="s">
        <v>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1:29" ht="15" customHeight="1" x14ac:dyDescent="0.15">
      <c r="A3" s="57" t="s">
        <v>40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row>
    <row r="4" spans="1:29" ht="15" customHeight="1" x14ac:dyDescent="0.15">
      <c r="A4" s="58" t="s">
        <v>83</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s="26" customFormat="1" ht="40.5" customHeight="1" x14ac:dyDescent="0.15">
      <c r="B5" s="27" t="s">
        <v>11</v>
      </c>
      <c r="C5" s="27" t="s">
        <v>12</v>
      </c>
      <c r="D5" s="27" t="s">
        <v>13</v>
      </c>
      <c r="E5" s="27" t="s">
        <v>14</v>
      </c>
      <c r="F5" s="27" t="s">
        <v>15</v>
      </c>
      <c r="G5" s="27" t="s">
        <v>16</v>
      </c>
      <c r="H5" s="27" t="s">
        <v>17</v>
      </c>
      <c r="I5" s="27" t="s">
        <v>18</v>
      </c>
      <c r="J5" s="27" t="s">
        <v>19</v>
      </c>
      <c r="K5" s="27" t="s">
        <v>20</v>
      </c>
      <c r="L5" s="27" t="s">
        <v>21</v>
      </c>
      <c r="M5" s="27" t="s">
        <v>22</v>
      </c>
      <c r="N5" s="27" t="s">
        <v>23</v>
      </c>
      <c r="O5" s="27" t="s">
        <v>24</v>
      </c>
      <c r="P5" s="27" t="s">
        <v>25</v>
      </c>
      <c r="Q5" s="27" t="s">
        <v>26</v>
      </c>
      <c r="R5" s="27" t="s">
        <v>27</v>
      </c>
      <c r="S5" s="27" t="s">
        <v>28</v>
      </c>
      <c r="T5" s="27" t="s">
        <v>29</v>
      </c>
      <c r="U5" s="27" t="s">
        <v>30</v>
      </c>
      <c r="V5" s="27" t="s">
        <v>31</v>
      </c>
      <c r="W5" s="27" t="s">
        <v>32</v>
      </c>
      <c r="X5" s="27" t="s">
        <v>33</v>
      </c>
      <c r="Y5" s="27" t="s">
        <v>34</v>
      </c>
      <c r="Z5" s="27" t="s">
        <v>35</v>
      </c>
      <c r="AA5" s="27" t="s">
        <v>36</v>
      </c>
      <c r="AB5" s="27" t="s">
        <v>37</v>
      </c>
    </row>
    <row r="6" spans="1:29" s="24" customFormat="1" ht="13.5" customHeight="1" x14ac:dyDescent="0.15">
      <c r="A6" s="24">
        <v>1</v>
      </c>
      <c r="B6" s="24" t="s">
        <v>83</v>
      </c>
      <c r="F6" s="25">
        <v>2</v>
      </c>
      <c r="G6" s="24" t="s">
        <v>82</v>
      </c>
      <c r="H6" s="25">
        <v>2</v>
      </c>
      <c r="I6" s="24" t="s">
        <v>82</v>
      </c>
      <c r="J6" s="25">
        <v>2</v>
      </c>
      <c r="K6" s="24" t="s">
        <v>82</v>
      </c>
      <c r="L6" s="25">
        <v>2</v>
      </c>
      <c r="M6" s="24" t="s">
        <v>82</v>
      </c>
      <c r="N6" s="25">
        <v>2</v>
      </c>
      <c r="O6" s="24" t="s">
        <v>82</v>
      </c>
      <c r="P6" s="25">
        <v>2</v>
      </c>
      <c r="Q6" s="24" t="s">
        <v>82</v>
      </c>
      <c r="R6" s="25">
        <v>2</v>
      </c>
      <c r="S6" s="24" t="s">
        <v>82</v>
      </c>
      <c r="T6" s="25">
        <v>2</v>
      </c>
      <c r="U6" s="24" t="s">
        <v>82</v>
      </c>
      <c r="V6" s="25">
        <v>2</v>
      </c>
      <c r="W6" s="24" t="s">
        <v>82</v>
      </c>
      <c r="X6" s="25">
        <v>2</v>
      </c>
      <c r="Y6" s="24" t="s">
        <v>82</v>
      </c>
      <c r="Z6" s="25">
        <v>2</v>
      </c>
      <c r="AA6" s="24" t="s">
        <v>82</v>
      </c>
      <c r="AB6" s="42">
        <v>45056.74659722222</v>
      </c>
    </row>
    <row r="7" spans="1:29" s="24" customFormat="1" ht="13.5" customHeight="1" x14ac:dyDescent="0.15">
      <c r="A7" s="24">
        <v>2</v>
      </c>
      <c r="B7" s="24" t="s">
        <v>83</v>
      </c>
      <c r="F7" s="25">
        <v>2</v>
      </c>
      <c r="G7" s="24" t="s">
        <v>82</v>
      </c>
      <c r="H7" s="25">
        <v>2</v>
      </c>
      <c r="I7" s="24" t="s">
        <v>82</v>
      </c>
      <c r="J7" s="25">
        <v>2</v>
      </c>
      <c r="K7" s="24" t="s">
        <v>82</v>
      </c>
      <c r="L7" s="25">
        <v>2</v>
      </c>
      <c r="M7" s="24" t="s">
        <v>82</v>
      </c>
      <c r="N7" s="25">
        <v>2</v>
      </c>
      <c r="O7" s="24" t="s">
        <v>82</v>
      </c>
      <c r="P7" s="25">
        <v>2</v>
      </c>
      <c r="Q7" s="24" t="s">
        <v>82</v>
      </c>
      <c r="R7" s="25">
        <v>2</v>
      </c>
      <c r="S7" s="24" t="s">
        <v>82</v>
      </c>
      <c r="T7" s="25">
        <v>2</v>
      </c>
      <c r="U7" s="24" t="s">
        <v>82</v>
      </c>
      <c r="V7" s="25">
        <v>2</v>
      </c>
      <c r="W7" s="24" t="s">
        <v>82</v>
      </c>
      <c r="X7" s="25">
        <v>2</v>
      </c>
      <c r="Y7" s="24" t="s">
        <v>82</v>
      </c>
      <c r="Z7" s="25">
        <v>2</v>
      </c>
      <c r="AA7" s="24" t="s">
        <v>82</v>
      </c>
      <c r="AB7" s="42">
        <v>45056.747453703705</v>
      </c>
    </row>
    <row r="8" spans="1:29" x14ac:dyDescent="0.15">
      <c r="A8" s="24">
        <v>3</v>
      </c>
      <c r="B8" s="24" t="s">
        <v>83</v>
      </c>
      <c r="C8" s="24"/>
      <c r="D8" s="24"/>
      <c r="E8" s="24"/>
      <c r="F8" s="25">
        <v>2</v>
      </c>
      <c r="G8" s="24" t="s">
        <v>82</v>
      </c>
      <c r="H8" s="25">
        <v>2</v>
      </c>
      <c r="I8" s="24" t="s">
        <v>82</v>
      </c>
      <c r="J8" s="25">
        <v>2</v>
      </c>
      <c r="K8" s="24" t="s">
        <v>82</v>
      </c>
      <c r="L8" s="25">
        <v>2</v>
      </c>
      <c r="M8" s="24" t="s">
        <v>82</v>
      </c>
      <c r="N8" s="25">
        <v>2</v>
      </c>
      <c r="O8" s="24" t="s">
        <v>82</v>
      </c>
      <c r="P8" s="25">
        <v>2</v>
      </c>
      <c r="Q8" s="24" t="s">
        <v>82</v>
      </c>
      <c r="R8" s="25">
        <v>2</v>
      </c>
      <c r="S8" s="24" t="s">
        <v>82</v>
      </c>
      <c r="T8" s="25">
        <v>2</v>
      </c>
      <c r="U8" s="24" t="s">
        <v>82</v>
      </c>
      <c r="V8" s="25">
        <v>2</v>
      </c>
      <c r="W8" s="24" t="s">
        <v>82</v>
      </c>
      <c r="X8" s="25">
        <v>2</v>
      </c>
      <c r="Y8" s="24" t="s">
        <v>82</v>
      </c>
      <c r="Z8" s="25">
        <v>2</v>
      </c>
      <c r="AA8" s="24" t="s">
        <v>82</v>
      </c>
      <c r="AB8" s="42">
        <v>45056.749513888892</v>
      </c>
    </row>
    <row r="9" spans="1:29" x14ac:dyDescent="0.15">
      <c r="A9" s="24">
        <v>4</v>
      </c>
      <c r="B9" t="s">
        <v>83</v>
      </c>
      <c r="F9">
        <v>2</v>
      </c>
      <c r="G9" t="s">
        <v>82</v>
      </c>
      <c r="H9">
        <v>2</v>
      </c>
      <c r="I9" t="s">
        <v>82</v>
      </c>
      <c r="J9">
        <v>2</v>
      </c>
      <c r="K9" t="s">
        <v>82</v>
      </c>
      <c r="L9">
        <v>2</v>
      </c>
      <c r="M9" t="s">
        <v>82</v>
      </c>
      <c r="N9">
        <v>2</v>
      </c>
      <c r="O9" t="s">
        <v>82</v>
      </c>
      <c r="P9">
        <v>2</v>
      </c>
      <c r="Q9" t="s">
        <v>82</v>
      </c>
      <c r="R9">
        <v>2</v>
      </c>
      <c r="S9" t="s">
        <v>82</v>
      </c>
      <c r="T9">
        <v>2</v>
      </c>
      <c r="U9" t="s">
        <v>82</v>
      </c>
      <c r="V9">
        <v>2</v>
      </c>
      <c r="W9" t="s">
        <v>82</v>
      </c>
      <c r="X9">
        <v>2</v>
      </c>
      <c r="Y9" t="s">
        <v>82</v>
      </c>
      <c r="Z9">
        <v>2</v>
      </c>
      <c r="AA9" t="s">
        <v>82</v>
      </c>
      <c r="AB9" s="43">
        <v>45056.750671296293</v>
      </c>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1716FC03-EE46-4A17-8DFA-F12796EC3852}">
  <ds:schemaRefs>
    <ds:schemaRef ds:uri="http://schemas.microsoft.com/sharepoint/v3/contenttype/forms"/>
  </ds:schemaRefs>
</ds:datastoreItem>
</file>

<file path=customXml/itemProps2.xml><?xml version="1.0" encoding="utf-8"?>
<ds:datastoreItem xmlns:ds="http://schemas.openxmlformats.org/officeDocument/2006/customXml" ds:itemID="{DFC4607B-D7D8-4DB4-9FB4-485F3D8BC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78CEBD-C96B-4ED1-8EFC-CCFA2EEB8C1F}">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2023-05-11T15:46:32Z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