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27" documentId="8_{288A0CDE-B527-48ED-AD4F-A46CC6035504}" xr6:coauthVersionLast="47" xr6:coauthVersionMax="47" xr10:uidLastSave="{32DC595A-9689-4653-B6D1-E1A187C10C35}"/>
  <bookViews>
    <workbookView xWindow="-120" yWindow="-120" windowWidth="29040" windowHeight="15840" xr2:uid="{00000000-000D-0000-FFFF-FFFF00000000}"/>
  </bookViews>
  <sheets>
    <sheet name="Item Analysis" sheetId="3" r:id="rId1"/>
    <sheet name="Numeric"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4" i="3"/>
  <c r="C55" i="3" l="1"/>
  <c r="C54" i="3"/>
  <c r="C53" i="3"/>
  <c r="C50" i="3"/>
  <c r="C49" i="3"/>
  <c r="C48" i="3"/>
  <c r="C45" i="3"/>
  <c r="C44" i="3"/>
  <c r="C43" i="3"/>
  <c r="C40" i="3"/>
  <c r="C39" i="3"/>
  <c r="C38" i="3"/>
  <c r="C30" i="3"/>
  <c r="C29" i="3"/>
  <c r="C28" i="3"/>
  <c r="C25" i="3"/>
  <c r="C24" i="3"/>
  <c r="C23" i="3"/>
  <c r="C33" i="3"/>
  <c r="C20" i="3"/>
  <c r="C19" i="3"/>
  <c r="C18" i="3"/>
  <c r="C15" i="3"/>
  <c r="C14" i="3"/>
  <c r="C13" i="3"/>
  <c r="C8" i="3"/>
  <c r="C10" i="3"/>
  <c r="C9" i="3"/>
  <c r="C3" i="3"/>
  <c r="C5" i="3"/>
  <c r="C4" i="3"/>
  <c r="L2" i="2"/>
  <c r="L4" i="2" s="1"/>
  <c r="K2" i="2"/>
  <c r="K4" i="2" s="1"/>
  <c r="J2" i="2"/>
  <c r="J4" i="2" s="1"/>
  <c r="I2" i="2"/>
  <c r="I4" i="2" s="1"/>
  <c r="H2" i="2"/>
  <c r="H4" i="2" s="1"/>
  <c r="G2" i="2"/>
  <c r="G4" i="2" s="1"/>
  <c r="F2" i="2"/>
  <c r="F4" i="2" s="1"/>
  <c r="E2" i="2"/>
  <c r="E4" i="2" s="1"/>
  <c r="D2" i="2"/>
  <c r="D4" i="2" s="1"/>
  <c r="C2" i="2"/>
  <c r="C4" i="2" s="1"/>
  <c r="B2" i="2"/>
  <c r="B4" i="2" s="1"/>
  <c r="N2" i="2" l="1"/>
  <c r="N4" i="2" s="1"/>
  <c r="C41" i="3"/>
  <c r="C31" i="3"/>
  <c r="M2" i="2" l="1"/>
  <c r="M4" i="2" s="1"/>
  <c r="C56" i="3"/>
  <c r="C51" i="3"/>
  <c r="D49" i="3" s="1"/>
  <c r="C16" i="3" l="1"/>
  <c r="D13" i="3" s="1"/>
  <c r="D53" i="3"/>
  <c r="D48" i="3"/>
  <c r="D54" i="3"/>
  <c r="C21" i="3"/>
  <c r="D20" i="3" s="1"/>
  <c r="D55" i="3"/>
  <c r="D40" i="3"/>
  <c r="D50" i="3"/>
  <c r="D29" i="3"/>
  <c r="C11" i="3"/>
  <c r="D8" i="3" s="1"/>
  <c r="C36" i="3"/>
  <c r="D34" i="3" s="1"/>
  <c r="C46" i="3"/>
  <c r="D45" i="3" s="1"/>
  <c r="C26" i="3"/>
  <c r="D25" i="3" s="1"/>
  <c r="C6" i="3"/>
  <c r="D14" i="3" l="1"/>
  <c r="D15" i="3"/>
  <c r="D19" i="3"/>
  <c r="D56" i="3"/>
  <c r="D23" i="3"/>
  <c r="D43" i="3"/>
  <c r="A11" i="3"/>
  <c r="D38" i="3"/>
  <c r="D33" i="3"/>
  <c r="D39" i="3"/>
  <c r="D44" i="3"/>
  <c r="D10" i="3"/>
  <c r="D18" i="3"/>
  <c r="D28" i="3"/>
  <c r="D30" i="3"/>
  <c r="D24" i="3"/>
  <c r="D35" i="3"/>
  <c r="A31" i="3"/>
  <c r="D9" i="3"/>
  <c r="D5" i="3"/>
  <c r="D4" i="3"/>
  <c r="D51" i="3"/>
  <c r="D3" i="3"/>
  <c r="A6" i="3"/>
  <c r="D36" i="3" l="1"/>
  <c r="D16" i="3"/>
  <c r="D21" i="3"/>
  <c r="D31" i="3"/>
  <c r="D46" i="3"/>
  <c r="D26" i="3"/>
  <c r="D41" i="3"/>
  <c r="D6" i="3"/>
  <c r="D11" i="3"/>
  <c r="A56" i="3"/>
  <c r="A51" i="3"/>
  <c r="A46" i="3"/>
  <c r="A41" i="3"/>
  <c r="A36" i="3"/>
  <c r="A26" i="3"/>
  <c r="A21" i="3"/>
  <c r="A16" i="3"/>
  <c r="A58" i="3" l="1"/>
</calcChain>
</file>

<file path=xl/sharedStrings.xml><?xml version="1.0" encoding="utf-8"?>
<sst xmlns="http://schemas.openxmlformats.org/spreadsheetml/2006/main" count="129" uniqueCount="83">
  <si>
    <t>9. Recommendations for Improvement (NAEYC 6D; INTASC 9; CAEP 1.2, 1.5, 3.6)</t>
  </si>
  <si>
    <t>10. Lesson Plan Format (NAEYC 5A; INTASC 5; CAEP 1.3, 3.5)</t>
  </si>
  <si>
    <t>11. Grammar, Usage, and Mechanics</t>
  </si>
  <si>
    <t>NV</t>
  </si>
  <si>
    <t>#</t>
  </si>
  <si>
    <t>Mean</t>
  </si>
  <si>
    <t>Mean:</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</si>
  <si>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</si>
  <si>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</si>
  <si>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</si>
  <si>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</si>
  <si>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</si>
  <si>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</si>
  <si>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</si>
  <si>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</si>
  <si>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</si>
  <si>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</si>
  <si>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</si>
  <si>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</si>
  <si>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</si>
  <si>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</si>
  <si>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</si>
  <si>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</si>
  <si>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</si>
  <si>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</si>
  <si>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</si>
  <si>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</si>
  <si>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</si>
  <si>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</si>
  <si>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</si>
  <si>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</si>
  <si>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</si>
  <si>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1. Classroom Environment and Student Demographics
(NAEA Standard 3; INTASC 2; CAEP 1.4)</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</si>
  <si>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</si>
  <si>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</si>
  <si>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</si>
  <si>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</si>
  <si>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</si>
  <si>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</si>
  <si>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</si>
  <si>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</si>
  <si>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</si>
  <si>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</si>
  <si>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</si>
  <si>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</si>
  <si>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</si>
  <si>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</si>
  <si>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</si>
  <si>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</si>
  <si>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</si>
  <si>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</si>
  <si>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</si>
  <si>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</si>
  <si>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</si>
  <si>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</si>
  <si>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</si>
  <si>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</si>
  <si>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</si>
  <si>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</si>
  <si>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</si>
  <si>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</si>
  <si>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</si>
  <si>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</si>
  <si>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</si>
  <si>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</si>
  <si>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</si>
  <si>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</si>
  <si>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</si>
  <si>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</si>
  <si>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</si>
  <si>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</si>
  <si>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</si>
  <si>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</si>
  <si>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</si>
  <si>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</si>
  <si>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</si>
  <si>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</si>
  <si>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</si>
  <si>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</si>
  <si>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</si>
  <si>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Fall2022</t>
  </si>
  <si>
    <t>Minimal accommodations and culture descriptions.</t>
  </si>
  <si>
    <t>Learning Theory, Cross-Curriculum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</si>
</sst>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000000"/>
      </top>
      <bottom style="thin">
        <color rgb="FF000000"/>
      </bottom>
      <diagonal/>
    </border>
  </borders>
  <cellStyleXfs count="1">
    <xf numFmtId="0" fontId="0" fillId="0" borderId="0" applyAlignment="0">
      <alignment vertical="top" wrapText="1"/>
      <protection locked="0"/>
    </xf>
  </cellStyleXfs>
  <cellXfs count="68">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4" xfId="0" applyFont="1" applyBorder="1" applyAlignment="1" applyProtection="1">
      <alignment horizontal="left" wrapText="1"/>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0" fontId="5" fillId="0" borderId="9" xfId="0" applyFont="1" applyBorder="1" applyAlignment="1" applyProtection="1">
      <alignment horizontal="left" wrapText="1"/>
      <protection hidden="1"/>
    </xf>
    <xf numFmtId="2" fontId="6"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7" fillId="0" borderId="0" xfId="0" applyFont="1" applyAlignment="1" applyProtection="1">
      <alignment horizontal="lef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7" fillId="0" borderId="3" xfId="0" applyFont="1" applyBorder="1" applyAlignment="1" applyProtection="1">
      <alignment horizontal="left" wrapText="1"/>
      <protection hidden="1"/>
    </xf>
    <xf numFmtId="0" fontId="5" fillId="0" borderId="1" xfId="0" applyFont="1" applyBorder="1" applyAlignment="1" applyProtection="1">
      <alignment horizontal="left"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0" fontId="7" fillId="0" borderId="1" xfId="0" applyFont="1" applyBorder="1" applyAlignment="1" applyProtection="1">
      <alignment horizontal="left"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5" fillId="0" borderId="12" xfId="0" applyFont="1" applyBorder="1" applyAlignment="1" applyProtection="1">
      <alignment horizontal="left" wrapText="1"/>
      <protection hidden="1"/>
    </xf>
    <xf numFmtId="0" fontId="5" fillId="0" borderId="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22" fontId="1" fillId="0" borderId="0" xfId="0" applyNumberFormat="1" applyFont="1" applyAlignment="1">
      <alignment horizontal="left" vertical="top"/>
      <protection locked="0"/>
    </xf>
    <xf numFmtId="2" fontId="6" fillId="0" borderId="13" xfId="0" applyNumberFormat="1" applyFont="1" applyBorder="1" applyAlignment="1" applyProtection="1">
      <alignment horizontal="center" wrapText="1"/>
      <protection hidden="1"/>
    </xf>
    <xf numFmtId="0" fontId="7" fillId="0" borderId="2" xfId="0" applyFont="1" applyBorder="1" applyAlignment="1" applyProtection="1">
      <alignment horizontal="left" wrapText="1"/>
      <protection hidden="1"/>
    </xf>
    <xf numFmtId="0" fontId="5" fillId="0" borderId="13" xfId="0" applyFont="1" applyBorder="1" applyAlignment="1" applyProtection="1">
      <alignment horizontal="right" wrapText="1"/>
      <protection hidden="1"/>
    </xf>
    <xf numFmtId="10" fontId="5" fillId="0" borderId="13" xfId="0" applyNumberFormat="1" applyFont="1" applyBorder="1" applyAlignment="1" applyProtection="1">
      <alignment horizontal="right" wrapText="1"/>
      <protection hidden="1"/>
    </xf>
    <xf numFmtId="0" fontId="5" fillId="0" borderId="3" xfId="0" applyFont="1" applyBorder="1" applyAlignment="1" applyProtection="1">
      <alignment horizontal="left" vertical="center" wrapText="1"/>
      <protection hidden="1"/>
    </xf>
    <xf numFmtId="10" fontId="5" fillId="0" borderId="3" xfId="0" applyNumberFormat="1" applyFont="1" applyBorder="1" applyAlignment="1" applyProtection="1">
      <alignment horizontal="right" wrapText="1"/>
      <protection hidden="1"/>
    </xf>
    <xf numFmtId="2" fontId="6" fillId="0" borderId="15" xfId="0" applyNumberFormat="1" applyFont="1" applyBorder="1" applyAlignment="1" applyProtection="1">
      <alignment horizontal="center" wrapText="1"/>
      <protection hidden="1"/>
    </xf>
    <xf numFmtId="0" fontId="7" fillId="0" borderId="15" xfId="0" applyFont="1" applyBorder="1" applyAlignment="1" applyProtection="1">
      <alignment horizontal="left" wrapText="1"/>
      <protection hidden="1"/>
    </xf>
    <xf numFmtId="0" fontId="5" fillId="0" borderId="15" xfId="0" applyFont="1" applyBorder="1" applyAlignment="1" applyProtection="1">
      <alignment horizontal="right" wrapText="1"/>
      <protection hidden="1"/>
    </xf>
    <xf numFmtId="10" fontId="5" fillId="0" borderId="15" xfId="0" applyNumberFormat="1" applyFont="1" applyBorder="1" applyAlignment="1" applyProtection="1">
      <alignment horizontal="right" wrapText="1"/>
      <protection hidden="1"/>
    </xf>
    <xf numFmtId="0" fontId="5" fillId="0" borderId="3" xfId="0" applyFont="1" applyBorder="1" applyAlignment="1" applyProtection="1">
      <alignment horizontal="right" wrapText="1"/>
      <protection hidden="1"/>
    </xf>
    <xf numFmtId="10" fontId="6" fillId="0" borderId="4" xfId="0" applyNumberFormat="1" applyFont="1" applyBorder="1" applyAlignment="1" applyProtection="1">
      <alignment horizontal="center" wrapText="1"/>
      <protection hidden="1"/>
    </xf>
    <xf numFmtId="0" fontId="5" fillId="0" borderId="3" xfId="0" applyFont="1" applyBorder="1" applyAlignment="1" applyProtection="1">
      <alignment horizontal="left" wrapText="1"/>
      <protection hidden="1"/>
    </xf>
    <xf numFmtId="0" fontId="5" fillId="0" borderId="16" xfId="0" applyFont="1" applyBorder="1" applyAlignment="1" applyProtection="1">
      <alignment horizontal="center" wrapText="1"/>
      <protection hidden="1"/>
    </xf>
    <xf numFmtId="0" fontId="6" fillId="0" borderId="16" xfId="0" applyFont="1" applyBorder="1" applyAlignment="1" applyProtection="1">
      <alignment horizontal="right" wrapText="1"/>
      <protection hidden="1"/>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center" wrapText="1"/>
      <protection locked="0"/>
    </xf>
    <xf numFmtId="0" fontId="6" fillId="0" borderId="3" xfId="0" applyFont="1" applyBorder="1" applyAlignment="1">
      <alignment horizontal="left" vertical="center" wrapText="1"/>
      <protection locked="0"/>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abSelected="1" view="pageLayout" topLeftCell="A2" zoomScaleNormal="100" workbookViewId="0">
      <selection activeCell="C55" sqref="C55"/>
    </sheetView>
  </sheetViews>
  <sheetFormatPr defaultRowHeight="15" x14ac:dyDescent="0.15"/>
  <cols>
    <col min="1" max="1" width="20.83203125" style="4" customWidth="1"/>
    <col min="2" max="2" width="72.83203125" style="4" customWidth="1"/>
    <col min="3" max="3" width="13.33203125" style="4" customWidth="1"/>
    <col min="4" max="4" width="10.83203125" style="4" customWidth="1"/>
    <col min="5" max="5" width="3.83203125" style="4" customWidth="1"/>
    <col min="6" max="16384" width="9.33203125" style="4"/>
  </cols>
  <sheetData>
    <row r="1" spans="1:4" hidden="1" x14ac:dyDescent="0.15"/>
    <row r="2" spans="1:4" ht="15" customHeight="1" x14ac:dyDescent="0.25">
      <c r="A2" s="1"/>
      <c r="B2" s="1"/>
      <c r="C2" s="2" t="s">
        <v>7</v>
      </c>
      <c r="D2" s="3" t="s">
        <v>8</v>
      </c>
    </row>
    <row r="3" spans="1:4" ht="62.25" customHeight="1" x14ac:dyDescent="0.25">
      <c r="A3" s="61" t="s">
        <v>32</v>
      </c>
      <c r="B3" s="34" t="s">
        <v>9</v>
      </c>
      <c r="C3" s="6">
        <f>IFERROR(COUNTIF(Textual!$F$2:$F$500,2),"")</f>
        <v>0</v>
      </c>
      <c r="D3" s="7">
        <f>IFERROR(C3/$C$6,"")</f>
        <v>0</v>
      </c>
    </row>
    <row r="4" spans="1:4" ht="72.75" customHeight="1" x14ac:dyDescent="0.25">
      <c r="A4" s="62"/>
      <c r="B4" s="36" t="s">
        <v>10</v>
      </c>
      <c r="C4" s="6">
        <f>IFERROR(COUNTIF(Textual!$F$2:$F$500,1),"")</f>
        <v>1</v>
      </c>
      <c r="D4" s="7">
        <f t="shared" ref="D4:D5" si="0">IFERROR(C4/$C$6,"")</f>
        <v>1</v>
      </c>
    </row>
    <row r="5" spans="1:4" ht="45" x14ac:dyDescent="0.25">
      <c r="A5" s="8" t="s">
        <v>5</v>
      </c>
      <c r="B5" s="9" t="s">
        <v>11</v>
      </c>
      <c r="C5" s="6">
        <f>IFERROR(COUNTIF(Textual!$F$2:$F$500,0),"")</f>
        <v>0</v>
      </c>
      <c r="D5" s="7">
        <f t="shared" si="0"/>
        <v>0</v>
      </c>
    </row>
    <row r="6" spans="1:4" x14ac:dyDescent="0.25">
      <c r="A6" s="10">
        <f>SUM(C3*2+C4*1+C5*0)/C6</f>
        <v>1</v>
      </c>
      <c r="B6" s="11" t="s">
        <v>12</v>
      </c>
      <c r="C6" s="12">
        <f>SUM(C3:C5)</f>
        <v>1</v>
      </c>
      <c r="D6" s="13">
        <f>SUM(D3:D5)</f>
        <v>1</v>
      </c>
    </row>
    <row r="7" spans="1:4" ht="27" customHeight="1" x14ac:dyDescent="0.25">
      <c r="A7" s="1"/>
      <c r="B7" s="14"/>
      <c r="C7" s="15"/>
      <c r="D7" s="16"/>
    </row>
    <row r="8" spans="1:4" ht="90.75" customHeight="1" x14ac:dyDescent="0.25">
      <c r="A8" s="66" t="s">
        <v>33</v>
      </c>
      <c r="B8" s="5" t="s">
        <v>74</v>
      </c>
      <c r="C8" s="17">
        <f>IFERROR(COUNTIF(Textual!$H$2:$H$500,2),"")</f>
        <v>0</v>
      </c>
      <c r="D8" s="7">
        <f>IFERROR(C8/$C$11,"")</f>
        <v>0</v>
      </c>
    </row>
    <row r="9" spans="1:4" ht="90" x14ac:dyDescent="0.25">
      <c r="A9" s="67"/>
      <c r="B9" s="5" t="s">
        <v>75</v>
      </c>
      <c r="C9" s="17">
        <f>IFERROR(COUNTIF(Textual!$H$2:$H$500,1),"")</f>
        <v>1</v>
      </c>
      <c r="D9" s="7">
        <f t="shared" ref="D9:D10" si="1">IFERROR(C9/$C$11,"")</f>
        <v>1</v>
      </c>
    </row>
    <row r="10" spans="1:4" ht="105" x14ac:dyDescent="0.25">
      <c r="A10" s="18" t="s">
        <v>5</v>
      </c>
      <c r="B10" s="5" t="s">
        <v>76</v>
      </c>
      <c r="C10" s="17">
        <f>IFERROR(COUNTIF(Textual!$H$2:$H$500,0),"")</f>
        <v>0</v>
      </c>
      <c r="D10" s="7">
        <f t="shared" si="1"/>
        <v>0</v>
      </c>
    </row>
    <row r="11" spans="1:4" x14ac:dyDescent="0.25">
      <c r="A11" s="19">
        <f>SUM(C8*2+C9*1+C10*0)/C11</f>
        <v>1</v>
      </c>
      <c r="B11" s="20" t="s">
        <v>12</v>
      </c>
      <c r="C11" s="12">
        <f>SUM(C8:C10)</f>
        <v>1</v>
      </c>
      <c r="D11" s="13">
        <f>SUM(D8:D10)</f>
        <v>1</v>
      </c>
    </row>
    <row r="12" spans="1:4" x14ac:dyDescent="0.25">
      <c r="A12" s="1"/>
      <c r="B12" s="14"/>
      <c r="C12" s="15"/>
      <c r="D12" s="16"/>
    </row>
    <row r="13" spans="1:4" ht="45" x14ac:dyDescent="0.25">
      <c r="A13" s="63" t="s">
        <v>34</v>
      </c>
      <c r="B13" s="21" t="s">
        <v>13</v>
      </c>
      <c r="C13" s="22">
        <f>IFERROR(COUNTIF(Textual!$J$2:$J$500,2),"")</f>
        <v>1</v>
      </c>
      <c r="D13" s="7">
        <f>IFERROR(C13/$C$16,"")</f>
        <v>1</v>
      </c>
    </row>
    <row r="14" spans="1:4" ht="45" x14ac:dyDescent="0.25">
      <c r="A14" s="64"/>
      <c r="B14" s="21" t="s">
        <v>14</v>
      </c>
      <c r="C14" s="22">
        <f>IFERROR(COUNTIF(Textual!$J$2:$J$500,1),"")</f>
        <v>0</v>
      </c>
      <c r="D14" s="7">
        <f t="shared" ref="D14:D15" si="2">IFERROR(C14/$C$16,"")</f>
        <v>0</v>
      </c>
    </row>
    <row r="15" spans="1:4" ht="60" x14ac:dyDescent="0.25">
      <c r="A15" s="23" t="s">
        <v>5</v>
      </c>
      <c r="B15" s="21" t="s">
        <v>15</v>
      </c>
      <c r="C15" s="22">
        <f>IFERROR(COUNTIF(Textual!$J$2:$J$500,0),"")</f>
        <v>0</v>
      </c>
      <c r="D15" s="7">
        <f t="shared" si="2"/>
        <v>0</v>
      </c>
    </row>
    <row r="16" spans="1:4" x14ac:dyDescent="0.25">
      <c r="A16" s="10">
        <f>SUM(C13*2+C14*1+C15*0)/C16</f>
        <v>2</v>
      </c>
      <c r="B16" s="24" t="s">
        <v>12</v>
      </c>
      <c r="C16" s="12">
        <f>SUM(C13:C15)</f>
        <v>1</v>
      </c>
      <c r="D16" s="13">
        <f>SUM(D13:D15)</f>
        <v>1</v>
      </c>
    </row>
    <row r="17" spans="1:4" x14ac:dyDescent="0.25">
      <c r="A17" s="1"/>
      <c r="B17" s="14"/>
      <c r="C17" s="15"/>
      <c r="D17" s="16"/>
    </row>
    <row r="18" spans="1:4" ht="45" x14ac:dyDescent="0.25">
      <c r="A18" s="63" t="s">
        <v>35</v>
      </c>
      <c r="B18" s="35" t="s">
        <v>16</v>
      </c>
      <c r="C18" s="22">
        <f>IFERROR(COUNTIF(Textual!$L$2:$L$500,2),"")</f>
        <v>1</v>
      </c>
      <c r="D18" s="7">
        <f>IFERROR(C18/$C$21,"")</f>
        <v>1</v>
      </c>
    </row>
    <row r="19" spans="1:4" ht="44.25" customHeight="1" x14ac:dyDescent="0.25">
      <c r="A19" s="64"/>
      <c r="B19" s="35" t="s">
        <v>17</v>
      </c>
      <c r="C19" s="22">
        <f>IFERROR(COUNTIF(Textual!$L$2:$L$500,1),"")</f>
        <v>0</v>
      </c>
      <c r="D19" s="7">
        <f t="shared" ref="D19:D20" si="3">IFERROR(C19/$C$21,"")</f>
        <v>0</v>
      </c>
    </row>
    <row r="20" spans="1:4" ht="30" x14ac:dyDescent="0.25">
      <c r="A20" s="23" t="s">
        <v>5</v>
      </c>
      <c r="B20" s="21" t="s">
        <v>18</v>
      </c>
      <c r="C20" s="22">
        <f>IFERROR(COUNTIF(Textual!$L$2:$L$500,0),"")</f>
        <v>0</v>
      </c>
      <c r="D20" s="7">
        <f t="shared" si="3"/>
        <v>0</v>
      </c>
    </row>
    <row r="21" spans="1:4" x14ac:dyDescent="0.25">
      <c r="A21" s="43">
        <f>SUM(C18*2+C19*1+C20*0)/C21</f>
        <v>2</v>
      </c>
      <c r="B21" s="44" t="s">
        <v>12</v>
      </c>
      <c r="C21" s="45">
        <f>SUM(C18:C20)</f>
        <v>1</v>
      </c>
      <c r="D21" s="46">
        <f>SUM(D18:D20)</f>
        <v>1</v>
      </c>
    </row>
    <row r="22" spans="1:4" x14ac:dyDescent="0.25">
      <c r="A22" s="49"/>
      <c r="B22" s="50"/>
      <c r="C22" s="51"/>
      <c r="D22" s="52"/>
    </row>
    <row r="23" spans="1:4" ht="30" x14ac:dyDescent="0.25">
      <c r="A23" s="65" t="s">
        <v>36</v>
      </c>
      <c r="B23" s="47" t="s">
        <v>19</v>
      </c>
      <c r="C23" s="6">
        <f>IFERROR(COUNTIF(Textual!$N$2:$N$500,2),"")</f>
        <v>1</v>
      </c>
      <c r="D23" s="48">
        <f>IFERROR(C23/$C$26,"")</f>
        <v>1</v>
      </c>
    </row>
    <row r="24" spans="1:4" ht="97.5" customHeight="1" x14ac:dyDescent="0.25">
      <c r="A24" s="64"/>
      <c r="B24" s="35" t="s">
        <v>20</v>
      </c>
      <c r="C24" s="6">
        <f>IFERROR(COUNTIF(Textual!$N$2:$N$500,1),"")</f>
        <v>0</v>
      </c>
      <c r="D24" s="7">
        <f t="shared" ref="D24:D25" si="4">IFERROR(C24/$C$26,"")</f>
        <v>0</v>
      </c>
    </row>
    <row r="25" spans="1:4" ht="30" x14ac:dyDescent="0.25">
      <c r="A25" s="23" t="s">
        <v>5</v>
      </c>
      <c r="B25" s="21" t="s">
        <v>21</v>
      </c>
      <c r="C25" s="6">
        <f>IFERROR(COUNTIF(Textual!$N$2:$N$500,0),"")</f>
        <v>0</v>
      </c>
      <c r="D25" s="7">
        <f t="shared" si="4"/>
        <v>0</v>
      </c>
    </row>
    <row r="26" spans="1:4" x14ac:dyDescent="0.25">
      <c r="A26" s="10">
        <f>SUM(C23*2+C24*1+C25*0)/C26</f>
        <v>2</v>
      </c>
      <c r="B26" s="24" t="s">
        <v>12</v>
      </c>
      <c r="C26" s="12">
        <f>SUM(C23:C25)</f>
        <v>1</v>
      </c>
      <c r="D26" s="13">
        <f>SUM(D23:D25)</f>
        <v>1</v>
      </c>
    </row>
    <row r="27" spans="1:4" ht="15" customHeight="1" x14ac:dyDescent="0.25">
      <c r="A27" s="1"/>
      <c r="B27" s="1"/>
      <c r="C27" s="2" t="s">
        <v>7</v>
      </c>
      <c r="D27" s="3" t="s">
        <v>8</v>
      </c>
    </row>
    <row r="28" spans="1:4" ht="135" x14ac:dyDescent="0.25">
      <c r="A28" s="63" t="s">
        <v>37</v>
      </c>
      <c r="B28" s="21" t="s">
        <v>40</v>
      </c>
      <c r="C28" s="22">
        <f>IFERROR(COUNTIF(Textual!$P$2:$P$500,2),"")</f>
        <v>1</v>
      </c>
      <c r="D28" s="7">
        <f>IFERROR(C28/$C$31,"")</f>
        <v>1</v>
      </c>
    </row>
    <row r="29" spans="1:4" ht="120" x14ac:dyDescent="0.25">
      <c r="A29" s="64"/>
      <c r="B29" s="35" t="s">
        <v>41</v>
      </c>
      <c r="C29" s="22">
        <f>IFERROR(COUNTIF(Textual!$P$2:$P$500,1),"")</f>
        <v>0</v>
      </c>
      <c r="D29" s="7">
        <f t="shared" ref="D29:D30" si="5">IFERROR(C29/$C$31,"")</f>
        <v>0</v>
      </c>
    </row>
    <row r="30" spans="1:4" ht="105" x14ac:dyDescent="0.25">
      <c r="A30" s="23" t="s">
        <v>5</v>
      </c>
      <c r="B30" s="21" t="s">
        <v>77</v>
      </c>
      <c r="C30" s="22">
        <f>IFERROR(COUNTIF(Textual!$P$2:$P$500,0),"")</f>
        <v>0</v>
      </c>
      <c r="D30" s="7">
        <f t="shared" si="5"/>
        <v>0</v>
      </c>
    </row>
    <row r="31" spans="1:4" x14ac:dyDescent="0.25">
      <c r="A31" s="10">
        <f>SUM(C28*2+C29*1+C30*0)/C31</f>
        <v>2</v>
      </c>
      <c r="B31" s="24" t="s">
        <v>12</v>
      </c>
      <c r="C31" s="12">
        <f>SUM(C28:C30)</f>
        <v>1</v>
      </c>
      <c r="D31" s="13">
        <f>SUM(D28:D30)</f>
        <v>1</v>
      </c>
    </row>
    <row r="32" spans="1:4" x14ac:dyDescent="0.25">
      <c r="A32" s="1"/>
      <c r="B32" s="14"/>
      <c r="C32" s="18" t="s">
        <v>7</v>
      </c>
      <c r="D32" s="54" t="s">
        <v>8</v>
      </c>
    </row>
    <row r="33" spans="1:4" ht="65.25" customHeight="1" x14ac:dyDescent="0.25">
      <c r="A33" s="63" t="s">
        <v>38</v>
      </c>
      <c r="B33" s="21" t="s">
        <v>22</v>
      </c>
      <c r="C33" s="53">
        <f>IFERROR(COUNTIF(Textual!$R$2:$R$500,2),"")</f>
        <v>1</v>
      </c>
      <c r="D33" s="48">
        <f>IFERROR(C33/$C$36,"")</f>
        <v>1</v>
      </c>
    </row>
    <row r="34" spans="1:4" ht="45" x14ac:dyDescent="0.25">
      <c r="A34" s="64"/>
      <c r="B34" s="21" t="s">
        <v>23</v>
      </c>
      <c r="C34" s="6">
        <f>IFERROR(COUNTIF(Textual!$R$2:$R$500,1),"")</f>
        <v>0</v>
      </c>
      <c r="D34" s="7">
        <f t="shared" ref="D34:D35" si="6">IFERROR(C34/$C$36,"")</f>
        <v>0</v>
      </c>
    </row>
    <row r="35" spans="1:4" ht="45" x14ac:dyDescent="0.25">
      <c r="A35" s="23" t="s">
        <v>5</v>
      </c>
      <c r="B35" s="21" t="s">
        <v>24</v>
      </c>
      <c r="C35" s="6">
        <f>IFERROR(COUNTIF(Textual!$R$2:$R$500,0),"")</f>
        <v>0</v>
      </c>
      <c r="D35" s="7">
        <f t="shared" si="6"/>
        <v>0</v>
      </c>
    </row>
    <row r="36" spans="1:4" x14ac:dyDescent="0.25">
      <c r="A36" s="10">
        <f>SUM(C33*2+C34*1+C35*0)/C36</f>
        <v>2</v>
      </c>
      <c r="B36" s="24" t="s">
        <v>12</v>
      </c>
      <c r="C36" s="12">
        <f>SUM(C33:C35)</f>
        <v>1</v>
      </c>
      <c r="D36" s="13">
        <f>SUM(D33:D35)</f>
        <v>1</v>
      </c>
    </row>
    <row r="37" spans="1:4" x14ac:dyDescent="0.25">
      <c r="A37" s="1"/>
      <c r="B37" s="14"/>
      <c r="C37" s="15"/>
      <c r="D37" s="16"/>
    </row>
    <row r="38" spans="1:4" ht="75" x14ac:dyDescent="0.25">
      <c r="A38" s="63" t="s">
        <v>39</v>
      </c>
      <c r="B38" s="21" t="s">
        <v>78</v>
      </c>
      <c r="C38" s="22">
        <f>IFERROR(COUNTIF(Textual!$T$2:$T$500,2),"")</f>
        <v>0</v>
      </c>
      <c r="D38" s="7">
        <f>IFERROR(C38/$C$41,"")</f>
        <v>0</v>
      </c>
    </row>
    <row r="39" spans="1:4" ht="75" x14ac:dyDescent="0.25">
      <c r="A39" s="64"/>
      <c r="B39" s="21" t="s">
        <v>79</v>
      </c>
      <c r="C39" s="22">
        <f>IFERROR(COUNTIF(Textual!$T$2:$T$500,1),"")</f>
        <v>1</v>
      </c>
      <c r="D39" s="7">
        <f t="shared" ref="D39:D40" si="7">IFERROR(C39/$C$41,"")</f>
        <v>1</v>
      </c>
    </row>
    <row r="40" spans="1:4" ht="60" x14ac:dyDescent="0.25">
      <c r="A40" s="23" t="s">
        <v>5</v>
      </c>
      <c r="B40" s="21" t="s">
        <v>25</v>
      </c>
      <c r="C40" s="22">
        <f>IFERROR(COUNTIF(Textual!$T$2:$T$500,0),"")</f>
        <v>0</v>
      </c>
      <c r="D40" s="7">
        <f t="shared" si="7"/>
        <v>0</v>
      </c>
    </row>
    <row r="41" spans="1:4" x14ac:dyDescent="0.25">
      <c r="A41" s="43">
        <f>SUM(C38*2+C39*1+C40*0)/C41</f>
        <v>1</v>
      </c>
      <c r="B41" s="44" t="s">
        <v>12</v>
      </c>
      <c r="C41" s="45">
        <f>SUM(C38:C40)</f>
        <v>1</v>
      </c>
      <c r="D41" s="46">
        <f>SUM(D38:D40)</f>
        <v>1</v>
      </c>
    </row>
    <row r="42" spans="1:4" ht="15" customHeight="1" x14ac:dyDescent="0.25">
      <c r="A42" s="56"/>
      <c r="B42" s="56"/>
      <c r="C42" s="57"/>
      <c r="D42" s="57"/>
    </row>
    <row r="43" spans="1:4" ht="60" x14ac:dyDescent="0.25">
      <c r="A43" s="65" t="s">
        <v>0</v>
      </c>
      <c r="B43" s="55" t="s">
        <v>26</v>
      </c>
      <c r="C43" s="6">
        <f>IFERROR(COUNTIF(Textual!$V$2:$V$500,2),"")</f>
        <v>1</v>
      </c>
      <c r="D43" s="48">
        <f>IFERROR(C43/$C$46,"")</f>
        <v>1</v>
      </c>
    </row>
    <row r="44" spans="1:4" ht="60" x14ac:dyDescent="0.25">
      <c r="A44" s="64"/>
      <c r="B44" s="21" t="s">
        <v>27</v>
      </c>
      <c r="C44" s="6">
        <f>IFERROR(COUNTIF(Textual!$V$2:$V$500,1),"")</f>
        <v>0</v>
      </c>
      <c r="D44" s="7">
        <f t="shared" ref="D44:D45" si="8">IFERROR(C44/$C$46,"")</f>
        <v>0</v>
      </c>
    </row>
    <row r="45" spans="1:4" ht="45" x14ac:dyDescent="0.25">
      <c r="A45" s="23" t="s">
        <v>5</v>
      </c>
      <c r="B45" s="21" t="s">
        <v>28</v>
      </c>
      <c r="C45" s="6">
        <f>IFERROR(COUNTIF(Textual!$V$2:$V$500,0),"")</f>
        <v>0</v>
      </c>
      <c r="D45" s="7">
        <f t="shared" si="8"/>
        <v>0</v>
      </c>
    </row>
    <row r="46" spans="1:4" x14ac:dyDescent="0.25">
      <c r="A46" s="10">
        <f>SUM(C43*2+C44*1+C45*0)/C46</f>
        <v>2</v>
      </c>
      <c r="B46" s="24" t="s">
        <v>12</v>
      </c>
      <c r="C46" s="12">
        <f>SUM(C43:C45)</f>
        <v>1</v>
      </c>
      <c r="D46" s="13">
        <f>SUM(D43:D45)</f>
        <v>1</v>
      </c>
    </row>
    <row r="47" spans="1:4" x14ac:dyDescent="0.25">
      <c r="A47" s="1"/>
      <c r="B47" s="14"/>
      <c r="C47" s="18" t="s">
        <v>7</v>
      </c>
      <c r="D47" s="54" t="s">
        <v>8</v>
      </c>
    </row>
    <row r="48" spans="1:4" ht="105" x14ac:dyDescent="0.25">
      <c r="A48" s="63" t="s">
        <v>1</v>
      </c>
      <c r="B48" s="21" t="s">
        <v>42</v>
      </c>
      <c r="C48" s="22">
        <f>IFERROR(COUNTIF(Textual!$X$2:$X$500,2),"")</f>
        <v>1</v>
      </c>
      <c r="D48" s="7">
        <f>IFERROR(C48/$C$51,"")</f>
        <v>1</v>
      </c>
    </row>
    <row r="49" spans="1:4" ht="105" x14ac:dyDescent="0.25">
      <c r="A49" s="64"/>
      <c r="B49" s="21" t="s">
        <v>43</v>
      </c>
      <c r="C49" s="22">
        <f>IFERROR(COUNTIF(Textual!$X$2:$X$500,1),"")</f>
        <v>0</v>
      </c>
      <c r="D49" s="7">
        <f t="shared" ref="D49:D50" si="9">IFERROR(C49/$C$51,"")</f>
        <v>0</v>
      </c>
    </row>
    <row r="50" spans="1:4" ht="105" x14ac:dyDescent="0.25">
      <c r="A50" s="23" t="s">
        <v>5</v>
      </c>
      <c r="B50" s="21" t="s">
        <v>44</v>
      </c>
      <c r="C50" s="22">
        <f>IFERROR(COUNTIF(Textual!$X$2:$X$500,0),"")</f>
        <v>0</v>
      </c>
      <c r="D50" s="7">
        <f t="shared" si="9"/>
        <v>0</v>
      </c>
    </row>
    <row r="51" spans="1:4" x14ac:dyDescent="0.25">
      <c r="A51" s="10">
        <f>SUM(C48*2+C49*1+C50*0)/C51</f>
        <v>2</v>
      </c>
      <c r="B51" s="24" t="s">
        <v>12</v>
      </c>
      <c r="C51" s="12">
        <f>SUM(C48:C50)</f>
        <v>1</v>
      </c>
      <c r="D51" s="13">
        <f>SUM(D48:D50)</f>
        <v>1</v>
      </c>
    </row>
    <row r="52" spans="1:4" x14ac:dyDescent="0.25">
      <c r="A52" s="1"/>
      <c r="B52" s="14"/>
      <c r="C52" s="15"/>
      <c r="D52" s="16"/>
    </row>
    <row r="53" spans="1:4" ht="30" x14ac:dyDescent="0.25">
      <c r="A53" s="63" t="s">
        <v>2</v>
      </c>
      <c r="B53" s="21" t="s">
        <v>29</v>
      </c>
      <c r="C53" s="22">
        <f>IFERROR(COUNTIF(Textual!$Z$2:$Z$500,2),"")</f>
        <v>1</v>
      </c>
      <c r="D53" s="7">
        <f>IFERROR(C53/$C$56,"")</f>
        <v>1</v>
      </c>
    </row>
    <row r="54" spans="1:4" ht="30" x14ac:dyDescent="0.25">
      <c r="A54" s="64"/>
      <c r="B54" s="21" t="s">
        <v>30</v>
      </c>
      <c r="C54" s="22">
        <f>IFERROR(COUNTIF(Textual!$Z$2:$Z$500,1),"")</f>
        <v>0</v>
      </c>
      <c r="D54" s="7">
        <f t="shared" ref="D54:D55" si="10">IFERROR(C54/$C$56,"")</f>
        <v>0</v>
      </c>
    </row>
    <row r="55" spans="1:4" ht="30" x14ac:dyDescent="0.25">
      <c r="A55" s="23" t="s">
        <v>5</v>
      </c>
      <c r="B55" s="21" t="s">
        <v>31</v>
      </c>
      <c r="C55" s="22">
        <f>IFERROR(COUNTIF(Textual!$Z$2:$Z$500,0),"")</f>
        <v>0</v>
      </c>
      <c r="D55" s="7">
        <f t="shared" si="10"/>
        <v>0</v>
      </c>
    </row>
    <row r="56" spans="1:4" x14ac:dyDescent="0.25">
      <c r="A56" s="10">
        <f>SUM(C53*2+C54*1+C55*0)/C56</f>
        <v>2</v>
      </c>
      <c r="B56" s="24" t="s">
        <v>12</v>
      </c>
      <c r="C56" s="12">
        <f>SUM(C53:C55)</f>
        <v>1</v>
      </c>
      <c r="D56" s="13">
        <f>SUM(D53:D55)</f>
        <v>1</v>
      </c>
    </row>
    <row r="58" spans="1:4" x14ac:dyDescent="0.15">
      <c r="A58" s="25">
        <f>SUM(A56,A51,A46,A41,A36,A31,A26,A21,A16,A11,A6)</f>
        <v>19</v>
      </c>
      <c r="B58" s="58" t="s">
        <v>73</v>
      </c>
      <c r="C58" s="59"/>
      <c r="D58" s="60"/>
    </row>
  </sheetData>
  <sheetProtection sheet="1" objects="1" scenarios="1"/>
  <mergeCells count="12">
    <mergeCell ref="B58:D58"/>
    <mergeCell ref="A3:A4"/>
    <mergeCell ref="A53:A54"/>
    <mergeCell ref="A48:A49"/>
    <mergeCell ref="A43:A44"/>
    <mergeCell ref="A38:A39"/>
    <mergeCell ref="A33:A34"/>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 CANDIDATE
&amp;"MS Sans Serif,Bold Italic"Teacher Work Sample, Art&amp;"MS Sans Serif,Bold"
2022 Fall</oddHeader>
  </headerFooter>
  <rowBreaks count="4" manualBreakCount="4">
    <brk id="11" max="16383" man="1"/>
    <brk id="26" max="16383" man="1"/>
    <brk id="31" max="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
  <sheetViews>
    <sheetView view="pageLayout" zoomScaleNormal="100" workbookViewId="0">
      <selection activeCell="C2" sqref="C2"/>
    </sheetView>
  </sheetViews>
  <sheetFormatPr defaultColWidth="10.6640625" defaultRowHeight="10.5" x14ac:dyDescent="0.15"/>
  <cols>
    <col min="1" max="1" width="7.33203125" style="28" bestFit="1" customWidth="1"/>
    <col min="2" max="12" width="7.83203125" style="28" customWidth="1"/>
    <col min="13" max="13" width="7.33203125" style="28" customWidth="1"/>
    <col min="14" max="16384" width="10.6640625" style="27"/>
  </cols>
  <sheetData>
    <row r="1" spans="1:14" s="26" customFormat="1" ht="16.5" x14ac:dyDescent="0.15">
      <c r="A1" s="29" t="s">
        <v>4</v>
      </c>
      <c r="B1" s="40" t="s">
        <v>49</v>
      </c>
      <c r="C1" s="40" t="s">
        <v>51</v>
      </c>
      <c r="D1" s="40" t="s">
        <v>53</v>
      </c>
      <c r="E1" s="40" t="s">
        <v>55</v>
      </c>
      <c r="F1" s="40" t="s">
        <v>57</v>
      </c>
      <c r="G1" s="40" t="s">
        <v>59</v>
      </c>
      <c r="H1" s="40" t="s">
        <v>61</v>
      </c>
      <c r="I1" s="40" t="s">
        <v>63</v>
      </c>
      <c r="J1" s="40" t="s">
        <v>65</v>
      </c>
      <c r="K1" s="40" t="s">
        <v>67</v>
      </c>
      <c r="L1" s="40" t="s">
        <v>69</v>
      </c>
      <c r="M1" s="30" t="s">
        <v>5</v>
      </c>
      <c r="N1" s="41" t="s">
        <v>72</v>
      </c>
    </row>
    <row r="2" spans="1:14" x14ac:dyDescent="0.15">
      <c r="A2" s="28">
        <v>1</v>
      </c>
      <c r="B2" s="28">
        <f>Textual!F2</f>
        <v>1</v>
      </c>
      <c r="C2" s="28">
        <f>Textual!H2</f>
        <v>1</v>
      </c>
      <c r="D2" s="28">
        <f>Textual!J2</f>
        <v>2</v>
      </c>
      <c r="E2" s="28">
        <f>Textual!L2</f>
        <v>2</v>
      </c>
      <c r="F2" s="28">
        <f>Textual!N2</f>
        <v>2</v>
      </c>
      <c r="G2" s="28">
        <f>Textual!P2</f>
        <v>2</v>
      </c>
      <c r="H2" s="28">
        <f>Textual!R2</f>
        <v>2</v>
      </c>
      <c r="I2" s="28">
        <f>Textual!T2</f>
        <v>1</v>
      </c>
      <c r="J2" s="28">
        <f>Textual!V2</f>
        <v>2</v>
      </c>
      <c r="K2" s="28">
        <f>Textual!X2</f>
        <v>2</v>
      </c>
      <c r="L2" s="28">
        <f>Textual!Z2</f>
        <v>2</v>
      </c>
      <c r="M2" s="31">
        <f>AVERAGE(B2:L2)</f>
        <v>1.7272727272727273</v>
      </c>
      <c r="N2" s="28">
        <f>SUM(B2:L2)</f>
        <v>19</v>
      </c>
    </row>
    <row r="3" spans="1:14" x14ac:dyDescent="0.15">
      <c r="M3" s="31"/>
    </row>
    <row r="4" spans="1:14" x14ac:dyDescent="0.15">
      <c r="A4" s="39" t="s">
        <v>6</v>
      </c>
      <c r="B4" s="31">
        <f t="shared" ref="B4:N4" si="0">AVERAGE(B2:B3)</f>
        <v>1</v>
      </c>
      <c r="C4" s="31">
        <f t="shared" si="0"/>
        <v>1</v>
      </c>
      <c r="D4" s="31">
        <f t="shared" si="0"/>
        <v>2</v>
      </c>
      <c r="E4" s="31">
        <f t="shared" si="0"/>
        <v>2</v>
      </c>
      <c r="F4" s="31">
        <f t="shared" si="0"/>
        <v>2</v>
      </c>
      <c r="G4" s="31">
        <f t="shared" si="0"/>
        <v>2</v>
      </c>
      <c r="H4" s="31">
        <f t="shared" si="0"/>
        <v>2</v>
      </c>
      <c r="I4" s="31">
        <f t="shared" si="0"/>
        <v>1</v>
      </c>
      <c r="J4" s="31">
        <f t="shared" si="0"/>
        <v>2</v>
      </c>
      <c r="K4" s="31">
        <f t="shared" si="0"/>
        <v>2</v>
      </c>
      <c r="L4" s="31">
        <f t="shared" si="0"/>
        <v>2</v>
      </c>
      <c r="M4" s="31">
        <f t="shared" si="0"/>
        <v>1.7272727272727273</v>
      </c>
      <c r="N4" s="31">
        <f t="shared" si="0"/>
        <v>19</v>
      </c>
    </row>
  </sheetData>
  <sheetProtection sheet="1" objects="1" scenarios="1"/>
  <phoneticPr fontId="0" type="noConversion"/>
  <pageMargins left="0.5" right="0.5" top="1.25" bottom="0.5" header="0.3" footer="0.3"/>
  <pageSetup orientation="portrait" r:id="rId1"/>
  <headerFooter>
    <oddHeader>&amp;C&amp;"MS Sans Serif,Bold Italic"&amp;10SOUTHWESTERN OKLAHOMA STATE UNIVERSITY&amp;"MS Sans Serif,Bold"
EVALUATION OF TEACH CANDIDATE
&amp;"MS Sans Serif,Bold Italic"Teacher Work Sample, Art&amp;"MS Sans Serif,Bold"
2022 Fall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3"/>
  <sheetViews>
    <sheetView view="pageLayout" zoomScaleNormal="100" workbookViewId="0">
      <selection activeCell="D2" sqref="D2"/>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47.1640625" bestFit="1" customWidth="1"/>
    <col min="28" max="28" width="15" bestFit="1" customWidth="1"/>
  </cols>
  <sheetData>
    <row r="1" spans="1:28" s="37" customFormat="1" ht="40.5" customHeight="1" x14ac:dyDescent="0.15">
      <c r="B1" s="38" t="s">
        <v>45</v>
      </c>
      <c r="C1" s="38" t="s">
        <v>46</v>
      </c>
      <c r="D1" s="38" t="s">
        <v>47</v>
      </c>
      <c r="E1" s="38" t="s">
        <v>48</v>
      </c>
      <c r="F1" s="38" t="s">
        <v>49</v>
      </c>
      <c r="G1" s="38" t="s">
        <v>50</v>
      </c>
      <c r="H1" s="38" t="s">
        <v>51</v>
      </c>
      <c r="I1" s="38" t="s">
        <v>52</v>
      </c>
      <c r="J1" s="38" t="s">
        <v>53</v>
      </c>
      <c r="K1" s="38" t="s">
        <v>54</v>
      </c>
      <c r="L1" s="38" t="s">
        <v>55</v>
      </c>
      <c r="M1" s="38" t="s">
        <v>56</v>
      </c>
      <c r="N1" s="38" t="s">
        <v>57</v>
      </c>
      <c r="O1" s="38" t="s">
        <v>58</v>
      </c>
      <c r="P1" s="38" t="s">
        <v>59</v>
      </c>
      <c r="Q1" s="38" t="s">
        <v>60</v>
      </c>
      <c r="R1" s="38" t="s">
        <v>61</v>
      </c>
      <c r="S1" s="38" t="s">
        <v>62</v>
      </c>
      <c r="T1" s="38" t="s">
        <v>63</v>
      </c>
      <c r="U1" s="38" t="s">
        <v>64</v>
      </c>
      <c r="V1" s="38" t="s">
        <v>65</v>
      </c>
      <c r="W1" s="38" t="s">
        <v>66</v>
      </c>
      <c r="X1" s="38" t="s">
        <v>67</v>
      </c>
      <c r="Y1" s="38" t="s">
        <v>68</v>
      </c>
      <c r="Z1" s="38" t="s">
        <v>69</v>
      </c>
      <c r="AA1" s="38" t="s">
        <v>70</v>
      </c>
      <c r="AB1" s="38" t="s">
        <v>71</v>
      </c>
    </row>
    <row r="2" spans="1:28" s="32" customFormat="1" ht="13.5" customHeight="1" x14ac:dyDescent="0.15">
      <c r="A2" s="32">
        <v>1</v>
      </c>
      <c r="B2" s="32" t="s">
        <v>80</v>
      </c>
      <c r="F2" s="33">
        <v>1</v>
      </c>
      <c r="G2" s="32" t="s">
        <v>81</v>
      </c>
      <c r="H2" s="33">
        <v>1</v>
      </c>
      <c r="I2" s="32" t="s">
        <v>82</v>
      </c>
      <c r="J2" s="33">
        <v>2</v>
      </c>
      <c r="K2" s="32" t="s">
        <v>3</v>
      </c>
      <c r="L2" s="33">
        <v>2</v>
      </c>
      <c r="M2" s="32" t="s">
        <v>3</v>
      </c>
      <c r="N2" s="33">
        <v>2</v>
      </c>
      <c r="O2" s="32" t="s">
        <v>3</v>
      </c>
      <c r="P2" s="33">
        <v>2</v>
      </c>
      <c r="Q2" s="32" t="s">
        <v>3</v>
      </c>
      <c r="R2" s="33">
        <v>2</v>
      </c>
      <c r="S2" s="32" t="s">
        <v>3</v>
      </c>
      <c r="T2" s="33">
        <v>1</v>
      </c>
      <c r="U2" s="32" t="s">
        <v>3</v>
      </c>
      <c r="V2" s="33">
        <v>2</v>
      </c>
      <c r="W2" s="32" t="s">
        <v>3</v>
      </c>
      <c r="X2" s="33">
        <v>2</v>
      </c>
      <c r="Y2" s="32" t="s">
        <v>3</v>
      </c>
      <c r="Z2" s="33">
        <v>2</v>
      </c>
      <c r="AA2" s="32" t="s">
        <v>3</v>
      </c>
      <c r="AB2" s="42">
        <v>45040.409016203703</v>
      </c>
    </row>
    <row r="3" spans="1:28" s="32" customFormat="1" ht="13.5" customHeight="1" x14ac:dyDescent="0.15">
      <c r="F3" s="33"/>
      <c r="H3" s="33"/>
      <c r="J3" s="33"/>
      <c r="L3" s="33"/>
      <c r="N3" s="33"/>
      <c r="P3" s="33"/>
      <c r="R3" s="33"/>
      <c r="T3" s="33"/>
      <c r="V3" s="33"/>
      <c r="X3" s="33"/>
      <c r="Z3" s="33"/>
      <c r="AB3" s="42"/>
    </row>
  </sheetData>
  <sheetProtection sheet="1" objects="1" scenarios="1"/>
  <pageMargins left="0.5" right="0.5" top="1.25" bottom="0.5" header="0.3" footer="0.3"/>
  <pageSetup orientation="portrait" r:id="rId1"/>
  <headerFooter>
    <oddHeader>&amp;C&amp;"MS Sans Serif,Bold Italic"&amp;10SOUTHWESTERN OKLAHOMA STATE UNIVERSITY&amp;"MS Sans Serif,Bold"
EVALUATION OF TEACH CANDIDATE
&amp;"MS Sans Serif,Bold Italic"Teacher Work Sample, Art&amp;"MS Sans Serif,Bold"
2022 Fall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9031F-E4BF-41D2-8AB8-30325D75644C}">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customXml/itemProps2.xml><?xml version="1.0" encoding="utf-8"?>
<ds:datastoreItem xmlns:ds="http://schemas.openxmlformats.org/officeDocument/2006/customXml" ds:itemID="{32DA13F7-A7C8-4995-BCBA-6EE65CCD06CC}">
  <ds:schemaRefs>
    <ds:schemaRef ds:uri="http://schemas.microsoft.com/sharepoint/v3/contenttype/forms"/>
  </ds:schemaRefs>
</ds:datastoreItem>
</file>

<file path=customXml/itemProps3.xml><?xml version="1.0" encoding="utf-8"?>
<ds:datastoreItem xmlns:ds="http://schemas.openxmlformats.org/officeDocument/2006/customXml" ds:itemID="{0AD44071-6E3D-479C-98A8-B697DB0D6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2022-05-03T17:30:11Z</cp:lastPrinted>
  <dcterms:created xsi:type="dcterms:W3CDTF">2019-03-05T14:16:01Z</dcterms:created>
  <dcterms:modified xsi:type="dcterms:W3CDTF">2023-05-11T14:49:29Z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