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1 CAEP TWS\"/>
    </mc:Choice>
  </mc:AlternateContent>
  <xr:revisionPtr revIDLastSave="0" documentId="8_{623A58E1-86B7-45CF-86E2-967DE490E828}"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Numerical" sheetId="2" r:id="rId2"/>
    <sheet name="Textual" sheetId="1"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A8" i="2"/>
  <c r="A10" i="2"/>
  <c r="A11" i="2"/>
  <c r="A12" i="2"/>
  <c r="A7" i="2"/>
  <c r="B10" i="2"/>
  <c r="C10" i="2"/>
  <c r="D10" i="2"/>
  <c r="E10" i="2"/>
  <c r="F10" i="2"/>
  <c r="G10" i="2"/>
  <c r="H10" i="2"/>
  <c r="I10" i="2"/>
  <c r="J10" i="2"/>
  <c r="K10" i="2"/>
  <c r="L10" i="2"/>
  <c r="B11" i="2"/>
  <c r="C11" i="2"/>
  <c r="D11" i="2"/>
  <c r="E11" i="2"/>
  <c r="F11" i="2"/>
  <c r="G11" i="2"/>
  <c r="H11" i="2"/>
  <c r="I11" i="2"/>
  <c r="J11" i="2"/>
  <c r="K11" i="2"/>
  <c r="L11" i="2"/>
  <c r="B12" i="2"/>
  <c r="C12" i="2"/>
  <c r="D12" i="2"/>
  <c r="E12" i="2"/>
  <c r="F12" i="2"/>
  <c r="G12" i="2"/>
  <c r="H12" i="2"/>
  <c r="I12" i="2"/>
  <c r="J12" i="2"/>
  <c r="K12" i="2"/>
  <c r="L12" i="2"/>
  <c r="C59" i="3"/>
  <c r="C58" i="3"/>
  <c r="C57" i="3"/>
  <c r="C54" i="3"/>
  <c r="C53" i="3"/>
  <c r="C52" i="3"/>
  <c r="C49" i="3"/>
  <c r="C48" i="3"/>
  <c r="C47" i="3"/>
  <c r="C44" i="3"/>
  <c r="C43" i="3"/>
  <c r="C42" i="3"/>
  <c r="C39" i="3"/>
  <c r="C38" i="3"/>
  <c r="C37" i="3"/>
  <c r="C34" i="3"/>
  <c r="C33" i="3"/>
  <c r="C32" i="3"/>
  <c r="C29" i="3"/>
  <c r="C28" i="3"/>
  <c r="C27" i="3"/>
  <c r="C24" i="3"/>
  <c r="C23" i="3"/>
  <c r="C22" i="3"/>
  <c r="C19" i="3"/>
  <c r="C18" i="3"/>
  <c r="C17" i="3"/>
  <c r="C14" i="3"/>
  <c r="C13" i="3"/>
  <c r="C12" i="3"/>
  <c r="C9" i="3"/>
  <c r="C8" i="3"/>
  <c r="C7" i="3"/>
  <c r="M10" i="2" l="1"/>
  <c r="M11" i="2"/>
  <c r="M12" i="2"/>
  <c r="B8" i="2"/>
  <c r="C8" i="2"/>
  <c r="D8" i="2"/>
  <c r="E8" i="2"/>
  <c r="F8" i="2"/>
  <c r="G8" i="2"/>
  <c r="H8" i="2"/>
  <c r="I8" i="2"/>
  <c r="J8" i="2"/>
  <c r="K8" i="2"/>
  <c r="L8" i="2"/>
  <c r="B9" i="2"/>
  <c r="C9" i="2"/>
  <c r="D9" i="2"/>
  <c r="E9" i="2"/>
  <c r="F9" i="2"/>
  <c r="G9" i="2"/>
  <c r="H9" i="2"/>
  <c r="I9" i="2"/>
  <c r="J9" i="2"/>
  <c r="K9" i="2"/>
  <c r="L9" i="2"/>
  <c r="L7" i="2"/>
  <c r="K7" i="2"/>
  <c r="J7" i="2"/>
  <c r="I7" i="2"/>
  <c r="H7" i="2"/>
  <c r="G7" i="2"/>
  <c r="F7" i="2"/>
  <c r="F14" i="2" s="1"/>
  <c r="E7" i="2"/>
  <c r="E14" i="2" s="1"/>
  <c r="D7" i="2"/>
  <c r="D14" i="2" s="1"/>
  <c r="C7" i="2"/>
  <c r="C14" i="2" s="1"/>
  <c r="B7" i="2"/>
  <c r="B14" i="2" s="1"/>
  <c r="J14" i="2" l="1"/>
  <c r="L14" i="2"/>
  <c r="K14" i="2"/>
  <c r="G14" i="2"/>
  <c r="H14" i="2"/>
  <c r="I14" i="2"/>
  <c r="M8" i="2"/>
  <c r="M7" i="2"/>
  <c r="C60" i="3"/>
  <c r="C55" i="3"/>
  <c r="D53" i="3" s="1"/>
  <c r="C20" i="3" l="1"/>
  <c r="D17" i="3" s="1"/>
  <c r="D57" i="3"/>
  <c r="D52" i="3"/>
  <c r="D58" i="3"/>
  <c r="C25" i="3"/>
  <c r="D24" i="3" s="1"/>
  <c r="D18" i="3"/>
  <c r="D59" i="3"/>
  <c r="D19" i="3"/>
  <c r="C45" i="3"/>
  <c r="D44" i="3" s="1"/>
  <c r="D54" i="3"/>
  <c r="C35" i="3"/>
  <c r="D33" i="3" s="1"/>
  <c r="C15" i="3"/>
  <c r="D12" i="3" s="1"/>
  <c r="C40" i="3"/>
  <c r="D38" i="3" s="1"/>
  <c r="C50" i="3"/>
  <c r="D49" i="3" s="1"/>
  <c r="C30" i="3"/>
  <c r="D29" i="3" s="1"/>
  <c r="C10" i="3"/>
  <c r="D23" i="3" l="1"/>
  <c r="D60" i="3"/>
  <c r="D27" i="3"/>
  <c r="D47" i="3"/>
  <c r="A15" i="3"/>
  <c r="D42" i="3"/>
  <c r="D37" i="3"/>
  <c r="D43" i="3"/>
  <c r="D48" i="3"/>
  <c r="D14" i="3"/>
  <c r="D22" i="3"/>
  <c r="D25" i="3" s="1"/>
  <c r="D32" i="3"/>
  <c r="D34" i="3"/>
  <c r="D28" i="3"/>
  <c r="D39" i="3"/>
  <c r="A35" i="3"/>
  <c r="D13" i="3"/>
  <c r="D9" i="3"/>
  <c r="D8" i="3"/>
  <c r="D55" i="3"/>
  <c r="D20" i="3"/>
  <c r="D7" i="3"/>
  <c r="A10" i="3"/>
  <c r="D40" i="3" l="1"/>
  <c r="D35" i="3"/>
  <c r="D50" i="3"/>
  <c r="D30" i="3"/>
  <c r="D45" i="3"/>
  <c r="D10" i="3"/>
  <c r="D15" i="3"/>
  <c r="A60" i="3"/>
  <c r="A55" i="3"/>
  <c r="A50" i="3"/>
  <c r="A45" i="3"/>
  <c r="A40" i="3"/>
  <c r="A30" i="3"/>
  <c r="A25" i="3"/>
  <c r="A20" i="3"/>
  <c r="A62" i="3" l="1"/>
  <c r="M9" i="2"/>
  <c r="M14" i="2" s="1"/>
</calcChain>
</file>

<file path=xl/sharedStrings.xml><?xml version="1.0" encoding="utf-8"?>
<sst xmlns="http://schemas.openxmlformats.org/spreadsheetml/2006/main" count="204" uniqueCount="110">
  <si>
    <t>Teacher Candidate:</t>
  </si>
  <si>
    <t>University Supervisor:</t>
  </si>
  <si>
    <t>Cooperating Teacher:</t>
  </si>
  <si>
    <t>1. Classroom Environment and Student Demographics (NAEYC 2a; INTASC 2; CAEP 1.4)</t>
  </si>
  <si>
    <t>Comments:</t>
  </si>
  <si>
    <t>2. Introduction of Unit (NAEYC 5c; INTASC 4; CAEP 1.4, 3.5)</t>
  </si>
  <si>
    <t>3. Factors Influencing Instruction (NAEYC 1A; INTASC 7; CAEP 1.5)</t>
  </si>
  <si>
    <t>4. Specific Instructional/Collaborative Strategies (NAEYC 4C; INTASC 8; CAEP 1.5)</t>
  </si>
  <si>
    <t>5. Integration of Technology into Teaching and Learning (NAEYC 4B; INTASC 6; CAEP 1.2, 1.3, 1.5, 3.5, 4.1)</t>
  </si>
  <si>
    <t>6. Assessments Tables &amp; Analysis of Results (NAEYC 3A; INTASC 6; CAEP 1.2, 1.3, 1.5, 3.5, 4.1)</t>
  </si>
  <si>
    <t>7. Adaptations for Special Populations (NAEYC 5C; INTASC 1; CAEP 1.1, 3.5)</t>
  </si>
  <si>
    <t>8. Classroom Management (NAEYC 1C; INTASC 3; CAEP 1.4, 2.3)</t>
  </si>
  <si>
    <t>9. Recommendations for Improvement (NAEYC 6D; INTASC 9; CAEP 1.2, 1.5, 3.6)</t>
  </si>
  <si>
    <t>10. Lesson Plan Format (NAEYC 5A; INTASC 5; CAEP 1.3, 3.5)</t>
  </si>
  <si>
    <t>11. Grammar, Usage, and Mechanics</t>
  </si>
  <si>
    <t>SubmitDate</t>
  </si>
  <si>
    <t>2</t>
  </si>
  <si>
    <t>NV</t>
  </si>
  <si>
    <t>1</t>
  </si>
  <si>
    <t>#</t>
  </si>
  <si>
    <t>Mean</t>
  </si>
  <si>
    <t>Mean:</t>
  </si>
  <si>
    <t>SOUTHWESTERN OKLAHOMA STATE UNIVERSITY</t>
  </si>
  <si>
    <t>EVALUATION OF TEACHER CANDIDATE</t>
  </si>
  <si>
    <t>Teacher Work Sample, Early Childhood</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</si>
  <si>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</si>
  <si>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</si>
  <si>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</si>
  <si>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</si>
  <si>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</si>
  <si>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</si>
  <si>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includes an extensive introduction of the unit, which includes an overview of the contextual background, Oklahoma Academic Standards, and the content areas(s) of the unit. The candidate shows evidence of planning for...</t>
  </si>
  <si>
    <t>Acceptable (1 pt.): The candidate includes a complete introduction of the unit, which includes an overview of contextual background, Oklahoma Academic Standards, and the content area(s) of the unit. The candidate shows evidence of planning for ins...</t>
  </si>
  <si>
    <t>Unacceptable (0 pts.): The candidate provides incomplete information to introduce the unit. The candidate does not include an overview of the contextual background, Oklahoma Academic Standards, and the content area(s) of the unit. The candidate do...</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</si>
  <si>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</si>
  <si>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</si>
  <si>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</si>
  <si>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</si>
  <si>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</si>
  <si>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</si>
  <si>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</si>
  <si>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</si>
  <si>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</si>
  <si>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</si>
  <si>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</si>
  <si>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</si>
  <si>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</si>
  <si>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</si>
  <si>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</si>
  <si>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Target (2 pts.): The candidate discusses 3 components of the classroom management plan to effectively create a healthy, respectful, supportive, and challenging learning environment. The candidate understands the importance of considering young chi...</t>
  </si>
  <si>
    <t>Acceptable (1 pt.): The candidate discusses 3 components of the classroom management plan to effectively create a healthy, respectful, supportive, and challenging learning environment. The candidate understands the importance of considering young ...</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</si>
  <si>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</si>
  <si>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</si>
  <si>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</si>
  <si>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</si>
  <si>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makes the unit content meaningful through practical applications and integration of students prior experiences to promote academic and social competence. The candidate includes Objectives, Anticipatory Set, Modeling...</t>
  </si>
  <si>
    <t>Acceptable (1 pt.): The candidate makes consistent efforts to make the content matter meaningful for students through practical applications and students prior experiences. The candidate includes Objectives, Anticipatory Set, Modeling, Guided Pra...</t>
  </si>
  <si>
    <t>Unacceptable (0 pts.): The candidate does not make the unit content meaningful through practical applications and integration of students prior experiences. The lesson plans do not include all of the following: Objectives, Anticipatory Set, Model...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</si>
  <si>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</si>
  <si>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</si>
  <si>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</si>
  <si>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</si>
  <si>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3</t>
  </si>
  <si>
    <t>4</t>
  </si>
  <si>
    <t>5</t>
  </si>
  <si>
    <t>6</t>
  </si>
  <si>
    <t>7</t>
  </si>
  <si>
    <t>8</t>
  </si>
  <si>
    <t>9</t>
  </si>
  <si>
    <t>10</t>
  </si>
  <si>
    <t>11</t>
  </si>
  <si>
    <t>Plans for adaptations are appropriate and align with the unique needs of the learners.</t>
  </si>
  <si>
    <t>Very detailed lesson format. Easily allows the reader to follow along and visualize the execution of these plans in the classroom. All resources are available and allow the reader to see the integration of teaching, learning, and assessment. Good job!</t>
  </si>
  <si>
    <t>Very professionally written and executed!</t>
  </si>
  <si>
    <t>Fall 2021</t>
  </si>
  <si>
    <t>Cassidy provides a thorough description of the classroom arrangement, student body, modifications and accommodations.</t>
  </si>
  <si>
    <t>Cassidy provides the reasoning behind the unit, the Oklahoma Academic Standards that will be addressed, and what the students will do to achieve mastery of the standards. She also includes a real life example to practice arranging from shortest to tallest and vice versa.</t>
  </si>
  <si>
    <t>Cassidy described time limits and students' needs as two factors that will influence instruction.</t>
  </si>
  <si>
    <t>Cassidy identifies several instructional and collaborative strategies to include and engage all of her students. She provides examples of how she will address the diverse needs of her students who are auditory, kinesthetic, tactile, and visual.</t>
  </si>
  <si>
    <t>Cassidy understands the importance of incorporating technology in the classroom for teaching and learning and explains how she will use it.</t>
  </si>
  <si>
    <t>Cassidy provides an explanation of her use of assessments for the unit, both formative and summative. She provides a table that shows the analysis of each assessment and the progress made of each student and two subgroups.</t>
  </si>
  <si>
    <t>Cassidy explains how she will make accommodations and modifications for her gifted and special needs children for each of the lessons.</t>
  </si>
  <si>
    <t>Cassidy explains several classroom management strategies used to ensure her students stay on task. She is considerate of her students' developmental levels and needs.</t>
  </si>
  <si>
    <t>2021/11/17 12:34:59</t>
  </si>
  <si>
    <t>Details and connections to the purpose for choices and decisions in classroom environment demonstrate that Kamryn understands the importance of considering both the student and the impact of the environment on student behaviors and student learning.</t>
  </si>
  <si>
    <t>Kamryn clearly understands how the standards are meant to guide instruction and learning activities. Opportunities for assessment and monitoring are also evident in the overview.</t>
  </si>
  <si>
    <t>A thorough discussion of factors influencing teaching and learning is provided. Insights demonstrate that Kamryn is prepared to think through barriers to learning and leverage decisions within her control to maximize learning opportunities for all students.</t>
  </si>
  <si>
    <t>Kamryn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</si>
  <si>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Technology is used seamlessly to both enhance instruction and actively by students to increase skill sets and the ability to apply skills in context. Great job!</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</si>
  <si>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Kamryn is able to make meaning from the data which informs future instruction.</t>
  </si>
  <si>
    <t>Multiple strategies for classroom management are included to increase student engagement in learning and to give all students a voice. The strategies discussed contribute to a positive classroom environment! I think you are wise to incorporate specific approaches which increase engagement in the learning activity so as to prevent mis-or-off-task behavior. Great reflection.</t>
  </si>
  <si>
    <t>A great reflection here that demonstrates a genuine desire to learn from others and to perfect your craft. Great job. You are doing wonderful!</t>
  </si>
  <si>
    <t>2021/11/27 17:40:22</t>
  </si>
  <si>
    <t>2021/12/07 22:43:15</t>
  </si>
  <si>
    <t>Awesome job, Mady.</t>
  </si>
  <si>
    <t>2021/12/05 21:52:22</t>
  </si>
  <si>
    <t>Details and connections to the purpose for choices and decisions in the classroom environment demonstrate that Marci understands the importance of considering both the student and the impact of the environment on student behaviors and student learning.</t>
  </si>
  <si>
    <t>Marci clearly understands how the standards are meant to guide instruction and learning activities. The discussion clearly connects standards to application in context for students and demonstrates the necessity for a strong foundation in substraction and mathematics.</t>
  </si>
  <si>
    <t>A thorough discussion of factors influencing teaching and learning is provided. Insights demonstrate that Marci is prepared to think through barriers to learning and leverage decisions within her control to maximize learning opportunities for all students.</t>
  </si>
  <si>
    <t>Marci incorporates numerous instructional strategies appropriate to the various learning styles and needs evident in her classroom. Use of direct instruction in whole group supplemented with students working in pairs and independent practice is evident. Her practices also allow for modeling and hands-on engagement allowing for skill mastery.</t>
  </si>
  <si>
    <t>Technology is utilized to supplement instruction.</t>
  </si>
  <si>
    <t>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Marci is able to make meaning from the data which informs future instruction.</t>
  </si>
  <si>
    <t>Multiple strategies for classroom management are included to increase student engagement in learning and to give all students a voice. The strategies discussed contribute to a positive classroom environment that do not shame students or make examples of poor behaviors. Procedures are well known and seamlessly followed by students.</t>
  </si>
  <si>
    <t>2021/11/18 11:56:56</t>
  </si>
  <si>
    <t>Thoughtful related to her students.</t>
  </si>
  <si>
    <t>Great reflections.</t>
  </si>
  <si>
    <t>Well organized and all components present.</t>
  </si>
  <si>
    <t>Excellent.</t>
  </si>
  <si>
    <t>2021/12/10 09:48:04</t>
  </si>
  <si>
    <t>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</si>
</sst>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61">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right" wrapText="1"/>
      <protection hidden="1"/>
    </xf>
    <xf numFmtId="49" fontId="2" fillId="0" borderId="0" xfId="0" applyNumberFormat="1" applyFont="1" applyAlignment="1" applyProtection="1">
      <alignment horizontal="left" wrapText="1"/>
      <protection hidden="1"/>
    </xf>
    <xf numFmtId="0" fontId="2" fillId="0" borderId="0" xfId="0" applyFont="1" applyAlignment="1" applyProtection="1">
      <alignment horizontal="left"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2" fillId="0" borderId="0" xfId="0" applyFont="1" applyAlignment="1" applyProtection="1">
      <alignment horizontal="right"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center"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0" fontId="3" fillId="0" borderId="0" xfId="0" applyFont="1" applyAlignment="1" applyProtection="1">
      <alignment vertical="top" wrapText="1"/>
      <protection hidden="1"/>
    </xf>
    <xf numFmtId="0" fontId="4" fillId="0" borderId="0" xfId="0" applyFont="1" applyAlignment="1" applyProtection="1">
      <alignment vertical="top" wrapText="1"/>
      <protection hidden="1"/>
    </xf>
    <xf numFmtId="0" fontId="4" fillId="0" borderId="4" xfId="0" applyFont="1" applyBorder="1" applyAlignment="1" applyProtection="1">
      <alignment vertical="top"/>
      <protection hidden="1"/>
    </xf>
    <xf numFmtId="0" fontId="0" fillId="0" borderId="4" xfId="0" applyBorder="1" applyAlignment="1" applyProtection="1">
      <alignment vertical="top"/>
      <protection hidden="1"/>
    </xf>
    <xf numFmtId="0" fontId="7"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4" xfId="0" applyBorder="1" applyAlignment="1" applyProtection="1">
      <alignment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topLeftCell="A55" zoomScaleNormal="100" workbookViewId="0">
      <selection activeCell="B5" sqref="B5"/>
    </sheetView>
  </sheetViews>
  <sheetFormatPr defaultColWidth="9.28515625" defaultRowHeight="14.4" x14ac:dyDescent="0.2"/>
  <cols>
    <col min="1" max="1" width="20.85546875" style="7" customWidth="1"/>
    <col min="2" max="2" width="80.855468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3" t="s">
        <v>22</v>
      </c>
      <c r="B1" s="54"/>
      <c r="C1" s="54"/>
      <c r="D1" s="54"/>
      <c r="E1" s="1"/>
      <c r="F1" s="1"/>
      <c r="G1" s="1"/>
      <c r="H1" s="1"/>
      <c r="I1" s="1"/>
      <c r="J1" s="1"/>
      <c r="K1" s="1"/>
      <c r="L1" s="1"/>
      <c r="M1" s="1"/>
    </row>
    <row r="2" spans="1:13" s="2" customFormat="1" x14ac:dyDescent="0.2">
      <c r="A2" s="55" t="s">
        <v>23</v>
      </c>
      <c r="B2" s="54"/>
      <c r="C2" s="54"/>
      <c r="D2" s="54"/>
      <c r="E2" s="3"/>
      <c r="F2" s="3"/>
      <c r="G2" s="3"/>
      <c r="H2" s="3"/>
      <c r="I2" s="3"/>
      <c r="J2" s="3"/>
      <c r="K2" s="3"/>
      <c r="L2" s="3"/>
      <c r="M2" s="3"/>
    </row>
    <row r="3" spans="1:13" s="2" customFormat="1" x14ac:dyDescent="0.2">
      <c r="A3" s="53" t="s">
        <v>24</v>
      </c>
      <c r="B3" s="54"/>
      <c r="C3" s="54"/>
      <c r="D3" s="54"/>
      <c r="E3" s="1"/>
      <c r="F3" s="1"/>
      <c r="G3" s="1"/>
      <c r="H3" s="1"/>
      <c r="I3" s="1"/>
      <c r="J3" s="1"/>
      <c r="K3" s="1"/>
      <c r="L3" s="1"/>
      <c r="M3" s="1"/>
    </row>
    <row r="4" spans="1:13" s="2" customFormat="1" x14ac:dyDescent="0.2">
      <c r="A4" s="55" t="s">
        <v>74</v>
      </c>
      <c r="B4" s="54"/>
      <c r="C4" s="54"/>
      <c r="D4" s="54"/>
      <c r="E4" s="3"/>
      <c r="F4" s="3"/>
      <c r="G4" s="3"/>
      <c r="H4" s="3"/>
      <c r="I4" s="3"/>
      <c r="J4" s="3"/>
      <c r="K4" s="3"/>
      <c r="L4" s="3"/>
      <c r="M4" s="3"/>
    </row>
    <row r="6" spans="1:13" ht="15" customHeight="1" x14ac:dyDescent="0.3">
      <c r="A6" s="4"/>
      <c r="B6" s="4"/>
      <c r="C6" s="5" t="s">
        <v>25</v>
      </c>
      <c r="D6" s="6" t="s">
        <v>26</v>
      </c>
    </row>
    <row r="7" spans="1:13" ht="43.2" x14ac:dyDescent="0.3">
      <c r="A7" s="51" t="s">
        <v>3</v>
      </c>
      <c r="B7" s="8" t="s">
        <v>27</v>
      </c>
      <c r="C7" s="9">
        <f>IFERROR(COUNTIF(Textual!$F$6:$F$14,2),"")</f>
        <v>6</v>
      </c>
      <c r="D7" s="10">
        <f>IFERROR(C7/$C$10,"")</f>
        <v>1</v>
      </c>
    </row>
    <row r="8" spans="1:13" ht="43.2" x14ac:dyDescent="0.3">
      <c r="A8" s="52"/>
      <c r="B8" s="8" t="s">
        <v>28</v>
      </c>
      <c r="C8" s="9">
        <f>IFERROR(COUNTIF(Textual!$F$6:$F$14,1),"")</f>
        <v>0</v>
      </c>
      <c r="D8" s="10">
        <f t="shared" ref="D8:D9" si="0">IFERROR(C8/$C$10,"")</f>
        <v>0</v>
      </c>
    </row>
    <row r="9" spans="1:13" ht="28.8" x14ac:dyDescent="0.3">
      <c r="A9" s="11" t="s">
        <v>20</v>
      </c>
      <c r="B9" s="12" t="s">
        <v>29</v>
      </c>
      <c r="C9" s="9">
        <f>IFERROR(COUNTIF(Textual!$F$6:$F$14,0),"")</f>
        <v>0</v>
      </c>
      <c r="D9" s="10">
        <f t="shared" si="0"/>
        <v>0</v>
      </c>
    </row>
    <row r="10" spans="1:13" x14ac:dyDescent="0.3">
      <c r="A10" s="13">
        <f>SUM(C7*2+C8*1+C9*0)/C10</f>
        <v>2</v>
      </c>
      <c r="B10" s="14" t="s">
        <v>30</v>
      </c>
      <c r="C10" s="15">
        <f>SUM(C7:C9)</f>
        <v>6</v>
      </c>
      <c r="D10" s="16">
        <f>SUM(D7:D9)</f>
        <v>1</v>
      </c>
    </row>
    <row r="11" spans="1:13" s="20" customFormat="1" x14ac:dyDescent="0.3">
      <c r="A11" s="4"/>
      <c r="B11" s="17"/>
      <c r="C11" s="18"/>
      <c r="D11" s="19"/>
    </row>
    <row r="12" spans="1:13" ht="57.6" x14ac:dyDescent="0.3">
      <c r="A12" s="51" t="s">
        <v>5</v>
      </c>
      <c r="B12" s="8" t="s">
        <v>31</v>
      </c>
      <c r="C12" s="21">
        <f>IFERROR(COUNTIF(Textual!$H$6:$H$14,2),"")</f>
        <v>6</v>
      </c>
      <c r="D12" s="10">
        <f>IFERROR(C12/$C$15,"")</f>
        <v>1</v>
      </c>
    </row>
    <row r="13" spans="1:13" ht="57.6" x14ac:dyDescent="0.3">
      <c r="A13" s="58"/>
      <c r="B13" s="8" t="s">
        <v>32</v>
      </c>
      <c r="C13" s="9">
        <f>IFERROR(COUNTIF(Textual!$H$6:$H$14,1),"")</f>
        <v>0</v>
      </c>
      <c r="D13" s="10">
        <f t="shared" ref="D13:D14" si="1">IFERROR(C13/$C$15,"")</f>
        <v>0</v>
      </c>
    </row>
    <row r="14" spans="1:13" ht="57.6" x14ac:dyDescent="0.3">
      <c r="A14" s="22" t="s">
        <v>20</v>
      </c>
      <c r="B14" s="8" t="s">
        <v>33</v>
      </c>
      <c r="C14" s="9">
        <f>IFERROR(COUNTIF(Textual!$H$6:$H$14,0),"")</f>
        <v>0</v>
      </c>
      <c r="D14" s="10">
        <f t="shared" si="1"/>
        <v>0</v>
      </c>
    </row>
    <row r="15" spans="1:13" x14ac:dyDescent="0.3">
      <c r="A15" s="23">
        <f>SUM(C12*2+C13*1+C14*0)/C15</f>
        <v>2</v>
      </c>
      <c r="B15" s="24" t="s">
        <v>30</v>
      </c>
      <c r="C15" s="15">
        <f>SUM(C12:C14)</f>
        <v>6</v>
      </c>
      <c r="D15" s="16">
        <f>SUM(D12:D14)</f>
        <v>1</v>
      </c>
    </row>
    <row r="16" spans="1:13" s="20" customFormat="1" x14ac:dyDescent="0.3">
      <c r="A16" s="4"/>
      <c r="B16" s="17"/>
      <c r="C16" s="18"/>
      <c r="D16" s="19"/>
    </row>
    <row r="17" spans="1:4" ht="43.2" x14ac:dyDescent="0.3">
      <c r="A17" s="56" t="s">
        <v>6</v>
      </c>
      <c r="B17" s="25" t="s">
        <v>34</v>
      </c>
      <c r="C17" s="26">
        <f>IFERROR(COUNTIF(Textual!$J$6:$J$14,2),"")</f>
        <v>5</v>
      </c>
      <c r="D17" s="10">
        <f>IFERROR(C17/$C$20,"")</f>
        <v>0.83333333333333337</v>
      </c>
    </row>
    <row r="18" spans="1:4" ht="43.2" x14ac:dyDescent="0.3">
      <c r="A18" s="57"/>
      <c r="B18" s="25" t="s">
        <v>35</v>
      </c>
      <c r="C18" s="9">
        <f>IFERROR(COUNTIF(Textual!$J$6:$J$14,1),"")</f>
        <v>1</v>
      </c>
      <c r="D18" s="10">
        <f t="shared" ref="D18:D19" si="2">IFERROR(C18/$C$20,"")</f>
        <v>0.16666666666666666</v>
      </c>
    </row>
    <row r="19" spans="1:4" ht="43.2" x14ac:dyDescent="0.3">
      <c r="A19" s="27" t="s">
        <v>20</v>
      </c>
      <c r="B19" s="25" t="s">
        <v>36</v>
      </c>
      <c r="C19" s="9">
        <f>IFERROR(COUNTIF(Textual!$J$6:$J$14,0),"")</f>
        <v>0</v>
      </c>
      <c r="D19" s="10">
        <f t="shared" si="2"/>
        <v>0</v>
      </c>
    </row>
    <row r="20" spans="1:4" x14ac:dyDescent="0.3">
      <c r="A20" s="13">
        <f>SUM(C17*2+C18*1+C19*0)/C20</f>
        <v>1.8333333333333333</v>
      </c>
      <c r="B20" s="28" t="s">
        <v>30</v>
      </c>
      <c r="C20" s="15">
        <f>SUM(C17:C19)</f>
        <v>6</v>
      </c>
      <c r="D20" s="16">
        <f>SUM(D17:D19)</f>
        <v>1</v>
      </c>
    </row>
    <row r="21" spans="1:4" s="20" customFormat="1" x14ac:dyDescent="0.3">
      <c r="A21" s="4"/>
      <c r="B21" s="17"/>
      <c r="C21" s="18"/>
      <c r="D21" s="19"/>
    </row>
    <row r="22" spans="1:4" ht="43.2" x14ac:dyDescent="0.3">
      <c r="A22" s="56" t="s">
        <v>7</v>
      </c>
      <c r="B22" s="25" t="s">
        <v>37</v>
      </c>
      <c r="C22" s="26">
        <f>IFERROR(COUNTIF(Textual!$L$6:$L$14,2),"")</f>
        <v>6</v>
      </c>
      <c r="D22" s="10">
        <f>IFERROR(C22/$C$25,"")</f>
        <v>1</v>
      </c>
    </row>
    <row r="23" spans="1:4" ht="28.8" x14ac:dyDescent="0.3">
      <c r="A23" s="57"/>
      <c r="B23" s="25" t="s">
        <v>38</v>
      </c>
      <c r="C23" s="9">
        <f>IFERROR(COUNTIF(Textual!$L$6:$L$14,1),"")</f>
        <v>0</v>
      </c>
      <c r="D23" s="10">
        <f t="shared" ref="D23:D24" si="3">IFERROR(C23/$C$25,"")</f>
        <v>0</v>
      </c>
    </row>
    <row r="24" spans="1:4" ht="28.8" x14ac:dyDescent="0.3">
      <c r="A24" s="27" t="s">
        <v>20</v>
      </c>
      <c r="B24" s="25" t="s">
        <v>39</v>
      </c>
      <c r="C24" s="9">
        <f>IFERROR(COUNTIF(Textual!$L$6:$L$14,0),"")</f>
        <v>0</v>
      </c>
      <c r="D24" s="10">
        <f t="shared" si="3"/>
        <v>0</v>
      </c>
    </row>
    <row r="25" spans="1:4" x14ac:dyDescent="0.3">
      <c r="A25" s="13">
        <f>SUM(C22*2+C23*1+C24*0)/C25</f>
        <v>2</v>
      </c>
      <c r="B25" s="28" t="s">
        <v>30</v>
      </c>
      <c r="C25" s="15">
        <f>SUM(C22:C24)</f>
        <v>6</v>
      </c>
      <c r="D25" s="16">
        <f>SUM(D22:D24)</f>
        <v>1</v>
      </c>
    </row>
    <row r="26" spans="1:4" ht="15" customHeight="1" x14ac:dyDescent="0.3">
      <c r="A26" s="4"/>
      <c r="B26" s="4"/>
      <c r="C26" s="5" t="s">
        <v>25</v>
      </c>
      <c r="D26" s="6" t="s">
        <v>26</v>
      </c>
    </row>
    <row r="27" spans="1:4" ht="28.8" x14ac:dyDescent="0.3">
      <c r="A27" s="56" t="s">
        <v>8</v>
      </c>
      <c r="B27" s="25" t="s">
        <v>40</v>
      </c>
      <c r="C27" s="9">
        <f>IFERROR(COUNTIF(Textual!$N$6:$N$14,2),"")</f>
        <v>5</v>
      </c>
      <c r="D27" s="10">
        <f>IFERROR(C27/$C$30,"")</f>
        <v>0.83333333333333337</v>
      </c>
    </row>
    <row r="28" spans="1:4" ht="28.8" x14ac:dyDescent="0.3">
      <c r="A28" s="57"/>
      <c r="B28" s="25" t="s">
        <v>41</v>
      </c>
      <c r="C28" s="9">
        <f>IFERROR(COUNTIF(Textual!$N$6:$N$14,1),"")</f>
        <v>1</v>
      </c>
      <c r="D28" s="10">
        <f t="shared" ref="D28:D29" si="4">IFERROR(C28/$C$30,"")</f>
        <v>0.16666666666666666</v>
      </c>
    </row>
    <row r="29" spans="1:4" ht="28.8" x14ac:dyDescent="0.3">
      <c r="A29" s="27" t="s">
        <v>20</v>
      </c>
      <c r="B29" s="25" t="s">
        <v>42</v>
      </c>
      <c r="C29" s="9">
        <f>IFERROR(COUNTIF(Textual!$N$6:$N$14,0),"")</f>
        <v>0</v>
      </c>
      <c r="D29" s="10">
        <f t="shared" si="4"/>
        <v>0</v>
      </c>
    </row>
    <row r="30" spans="1:4" x14ac:dyDescent="0.3">
      <c r="A30" s="13">
        <f>SUM(C27*2+C28*1+C29*0)/C30</f>
        <v>1.8333333333333333</v>
      </c>
      <c r="B30" s="28" t="s">
        <v>30</v>
      </c>
      <c r="C30" s="15">
        <f>SUM(C27:C29)</f>
        <v>6</v>
      </c>
      <c r="D30" s="16">
        <f>SUM(D27:D29)</f>
        <v>1</v>
      </c>
    </row>
    <row r="31" spans="1:4" s="20" customFormat="1" x14ac:dyDescent="0.3">
      <c r="A31" s="4"/>
      <c r="B31" s="17"/>
      <c r="C31" s="18"/>
      <c r="D31" s="19"/>
    </row>
    <row r="32" spans="1:4" ht="57.6" x14ac:dyDescent="0.3">
      <c r="A32" s="56" t="s">
        <v>9</v>
      </c>
      <c r="B32" s="25" t="s">
        <v>43</v>
      </c>
      <c r="C32" s="26">
        <f>IFERROR(COUNTIF(Textual!$P$6:$P$14,2),"")</f>
        <v>5</v>
      </c>
      <c r="D32" s="10">
        <f>IFERROR(C32/$C$35,"")</f>
        <v>0.83333333333333337</v>
      </c>
    </row>
    <row r="33" spans="1:4" ht="57.6" x14ac:dyDescent="0.3">
      <c r="A33" s="57"/>
      <c r="B33" s="25" t="s">
        <v>44</v>
      </c>
      <c r="C33" s="9">
        <f>IFERROR(COUNTIF(Textual!$P$6:$P$14,1),"")</f>
        <v>1</v>
      </c>
      <c r="D33" s="10">
        <f t="shared" ref="D33:D34" si="5">IFERROR(C33/$C$35,"")</f>
        <v>0.16666666666666666</v>
      </c>
    </row>
    <row r="34" spans="1:4" ht="57.6" x14ac:dyDescent="0.3">
      <c r="A34" s="27" t="s">
        <v>20</v>
      </c>
      <c r="B34" s="25" t="s">
        <v>45</v>
      </c>
      <c r="C34" s="9">
        <f>IFERROR(COUNTIF(Textual!$P$6:$P$14,0),"")</f>
        <v>0</v>
      </c>
      <c r="D34" s="10">
        <f t="shared" si="5"/>
        <v>0</v>
      </c>
    </row>
    <row r="35" spans="1:4" x14ac:dyDescent="0.3">
      <c r="A35" s="13">
        <f>SUM(C32*2+C33*1+C34*0)/C35</f>
        <v>1.8333333333333333</v>
      </c>
      <c r="B35" s="28" t="s">
        <v>30</v>
      </c>
      <c r="C35" s="15">
        <f>SUM(C32:C34)</f>
        <v>6</v>
      </c>
      <c r="D35" s="16">
        <f>SUM(D32:D34)</f>
        <v>1</v>
      </c>
    </row>
    <row r="36" spans="1:4" s="20" customFormat="1" x14ac:dyDescent="0.3">
      <c r="A36" s="4"/>
      <c r="B36" s="17"/>
      <c r="C36" s="18"/>
      <c r="D36" s="19"/>
    </row>
    <row r="37" spans="1:4" ht="43.2" x14ac:dyDescent="0.3">
      <c r="A37" s="56" t="s">
        <v>10</v>
      </c>
      <c r="B37" s="25" t="s">
        <v>46</v>
      </c>
      <c r="C37" s="26">
        <f>IFERROR(COUNTIF(Textual!$R$6:$R$14,2),"")</f>
        <v>6</v>
      </c>
      <c r="D37" s="10">
        <f>IFERROR(C37/$C$40,"")</f>
        <v>1</v>
      </c>
    </row>
    <row r="38" spans="1:4" ht="43.2" x14ac:dyDescent="0.3">
      <c r="A38" s="57"/>
      <c r="B38" s="25" t="s">
        <v>47</v>
      </c>
      <c r="C38" s="9">
        <f>IFERROR(COUNTIF(Textual!$R$6:$R$14,1),"")</f>
        <v>0</v>
      </c>
      <c r="D38" s="10">
        <f t="shared" ref="D38:D39" si="6">IFERROR(C38/$C$40,"")</f>
        <v>0</v>
      </c>
    </row>
    <row r="39" spans="1:4" ht="43.2" x14ac:dyDescent="0.3">
      <c r="A39" s="27" t="s">
        <v>20</v>
      </c>
      <c r="B39" s="25" t="s">
        <v>48</v>
      </c>
      <c r="C39" s="9">
        <f>IFERROR(COUNTIF(Textual!$R$6:$R$14,0),"")</f>
        <v>0</v>
      </c>
      <c r="D39" s="10">
        <f t="shared" si="6"/>
        <v>0</v>
      </c>
    </row>
    <row r="40" spans="1:4" x14ac:dyDescent="0.3">
      <c r="A40" s="13">
        <f>SUM(C37*2+C38*1+C39*0)/C40</f>
        <v>2</v>
      </c>
      <c r="B40" s="28" t="s">
        <v>30</v>
      </c>
      <c r="C40" s="15">
        <f>SUM(C37:C39)</f>
        <v>6</v>
      </c>
      <c r="D40" s="16">
        <f>SUM(D37:D39)</f>
        <v>1</v>
      </c>
    </row>
    <row r="41" spans="1:4" s="20" customFormat="1" x14ac:dyDescent="0.3">
      <c r="A41" s="4"/>
      <c r="B41" s="17"/>
      <c r="C41" s="18"/>
      <c r="D41" s="19"/>
    </row>
    <row r="42" spans="1:4" ht="57.6" x14ac:dyDescent="0.3">
      <c r="A42" s="56" t="s">
        <v>11</v>
      </c>
      <c r="B42" s="25" t="s">
        <v>49</v>
      </c>
      <c r="C42" s="26">
        <f>IFERROR(COUNTIF(Textual!$T$6:$T$14,2),"")</f>
        <v>6</v>
      </c>
      <c r="D42" s="10">
        <f>IFERROR(C42/$C$45,"")</f>
        <v>1</v>
      </c>
    </row>
    <row r="43" spans="1:4" ht="57.6" x14ac:dyDescent="0.3">
      <c r="A43" s="57"/>
      <c r="B43" s="25" t="s">
        <v>50</v>
      </c>
      <c r="C43" s="9">
        <f>IFERROR(COUNTIF(Textual!$T$6:$T$14,1),"")</f>
        <v>0</v>
      </c>
      <c r="D43" s="10">
        <f t="shared" ref="D43:D44" si="7">IFERROR(C43/$C$45,"")</f>
        <v>0</v>
      </c>
    </row>
    <row r="44" spans="1:4" ht="57.6" x14ac:dyDescent="0.3">
      <c r="A44" s="27" t="s">
        <v>20</v>
      </c>
      <c r="B44" s="25" t="s">
        <v>51</v>
      </c>
      <c r="C44" s="9">
        <f>IFERROR(COUNTIF(Textual!$T$6:$T$14,0),"")</f>
        <v>0</v>
      </c>
      <c r="D44" s="10">
        <f t="shared" si="7"/>
        <v>0</v>
      </c>
    </row>
    <row r="45" spans="1:4" x14ac:dyDescent="0.3">
      <c r="A45" s="13">
        <f>SUM(C42*2+C43*1+C44*0)/C45</f>
        <v>2</v>
      </c>
      <c r="B45" s="28" t="s">
        <v>30</v>
      </c>
      <c r="C45" s="15">
        <f>SUM(C42:C44)</f>
        <v>6</v>
      </c>
      <c r="D45" s="16">
        <f>SUM(D42:D44)</f>
        <v>1</v>
      </c>
    </row>
    <row r="46" spans="1:4" ht="15" customHeight="1" x14ac:dyDescent="0.3">
      <c r="A46" s="4"/>
      <c r="B46" s="4"/>
      <c r="C46" s="5" t="s">
        <v>25</v>
      </c>
      <c r="D46" s="6" t="s">
        <v>26</v>
      </c>
    </row>
    <row r="47" spans="1:4" ht="57.6" x14ac:dyDescent="0.3">
      <c r="A47" s="56" t="s">
        <v>12</v>
      </c>
      <c r="B47" s="25" t="s">
        <v>52</v>
      </c>
      <c r="C47" s="9">
        <f>IFERROR(COUNTIF(Textual!$V$6:$V$14,2),"")</f>
        <v>6</v>
      </c>
      <c r="D47" s="10">
        <f>IFERROR(C47/$C$50,"")</f>
        <v>1</v>
      </c>
    </row>
    <row r="48" spans="1:4" ht="57.6" x14ac:dyDescent="0.3">
      <c r="A48" s="57"/>
      <c r="B48" s="25" t="s">
        <v>53</v>
      </c>
      <c r="C48" s="9">
        <f>IFERROR(COUNTIF(Textual!$V$6:$V$14,1),"")</f>
        <v>0</v>
      </c>
      <c r="D48" s="10">
        <f t="shared" ref="D48:D49" si="8">IFERROR(C48/$C$50,"")</f>
        <v>0</v>
      </c>
    </row>
    <row r="49" spans="1:4" ht="43.2" x14ac:dyDescent="0.3">
      <c r="A49" s="27" t="s">
        <v>20</v>
      </c>
      <c r="B49" s="25" t="s">
        <v>54</v>
      </c>
      <c r="C49" s="9">
        <f>IFERROR(COUNTIF(Textual!$V$6:$V$14,0),"")</f>
        <v>0</v>
      </c>
      <c r="D49" s="10">
        <f t="shared" si="8"/>
        <v>0</v>
      </c>
    </row>
    <row r="50" spans="1:4" x14ac:dyDescent="0.3">
      <c r="A50" s="13">
        <f>SUM(C47*2+C48*1+C49*0)/C50</f>
        <v>2</v>
      </c>
      <c r="B50" s="28" t="s">
        <v>30</v>
      </c>
      <c r="C50" s="15">
        <f>SUM(C47:C49)</f>
        <v>6</v>
      </c>
      <c r="D50" s="16">
        <f>SUM(D47:D49)</f>
        <v>1</v>
      </c>
    </row>
    <row r="51" spans="1:4" s="20" customFormat="1" x14ac:dyDescent="0.3">
      <c r="A51" s="4"/>
      <c r="B51" s="17"/>
      <c r="C51" s="18"/>
      <c r="D51" s="19"/>
    </row>
    <row r="52" spans="1:4" ht="57.6" x14ac:dyDescent="0.3">
      <c r="A52" s="56" t="s">
        <v>13</v>
      </c>
      <c r="B52" s="25" t="s">
        <v>55</v>
      </c>
      <c r="C52" s="26">
        <f>IFERROR(COUNTIF(Textual!$X$6:$X$14,2),"")</f>
        <v>6</v>
      </c>
      <c r="D52" s="10">
        <f>IFERROR(C52/$C$55,"")</f>
        <v>1</v>
      </c>
    </row>
    <row r="53" spans="1:4" ht="57.6" x14ac:dyDescent="0.3">
      <c r="A53" s="57"/>
      <c r="B53" s="25" t="s">
        <v>56</v>
      </c>
      <c r="C53" s="9">
        <f>IFERROR(COUNTIF(Textual!$X$6:$X$14,1),"")</f>
        <v>0</v>
      </c>
      <c r="D53" s="10">
        <f t="shared" ref="D53:D54" si="9">IFERROR(C53/$C$55,"")</f>
        <v>0</v>
      </c>
    </row>
    <row r="54" spans="1:4" ht="57.6" x14ac:dyDescent="0.3">
      <c r="A54" s="27" t="s">
        <v>20</v>
      </c>
      <c r="B54" s="25" t="s">
        <v>57</v>
      </c>
      <c r="C54" s="9">
        <f>IFERROR(COUNTIF(Textual!$X$6:$X$14,0),"")</f>
        <v>0</v>
      </c>
      <c r="D54" s="10">
        <f t="shared" si="9"/>
        <v>0</v>
      </c>
    </row>
    <row r="55" spans="1:4" x14ac:dyDescent="0.3">
      <c r="A55" s="13">
        <f>SUM(C52*2+C53*1+C54*0)/C55</f>
        <v>2</v>
      </c>
      <c r="B55" s="28" t="s">
        <v>30</v>
      </c>
      <c r="C55" s="15">
        <f>SUM(C52:C54)</f>
        <v>6</v>
      </c>
      <c r="D55" s="16">
        <f>SUM(D52:D54)</f>
        <v>1</v>
      </c>
    </row>
    <row r="56" spans="1:4" s="20" customFormat="1" x14ac:dyDescent="0.3">
      <c r="A56" s="4"/>
      <c r="B56" s="17"/>
      <c r="C56" s="18"/>
      <c r="D56" s="19"/>
    </row>
    <row r="57" spans="1:4" ht="28.8" x14ac:dyDescent="0.3">
      <c r="A57" s="56" t="s">
        <v>14</v>
      </c>
      <c r="B57" s="25" t="s">
        <v>58</v>
      </c>
      <c r="C57" s="26">
        <f>IFERROR(COUNTIF(Textual!$Z$6:$Z$14,2),"")</f>
        <v>6</v>
      </c>
      <c r="D57" s="10">
        <f>IFERROR(C57/$C$60,"")</f>
        <v>1</v>
      </c>
    </row>
    <row r="58" spans="1:4" ht="28.8" x14ac:dyDescent="0.3">
      <c r="A58" s="57"/>
      <c r="B58" s="25" t="s">
        <v>59</v>
      </c>
      <c r="C58" s="9">
        <f>IFERROR(COUNTIF(Textual!$Z$6:$Z$14,1),"")</f>
        <v>0</v>
      </c>
      <c r="D58" s="10">
        <f t="shared" ref="D58:D59" si="10">IFERROR(C58/$C$60,"")</f>
        <v>0</v>
      </c>
    </row>
    <row r="59" spans="1:4" ht="28.8" x14ac:dyDescent="0.3">
      <c r="A59" s="27" t="s">
        <v>20</v>
      </c>
      <c r="B59" s="25" t="s">
        <v>60</v>
      </c>
      <c r="C59" s="9">
        <f>IFERROR(COUNTIF(Textual!$Z$6:$Z$14,0),"")</f>
        <v>0</v>
      </c>
      <c r="D59" s="10">
        <f t="shared" si="10"/>
        <v>0</v>
      </c>
    </row>
    <row r="60" spans="1:4" x14ac:dyDescent="0.3">
      <c r="A60" s="13">
        <f>SUM(C57*2+C58*1+C59*0)/C60</f>
        <v>2</v>
      </c>
      <c r="B60" s="28" t="s">
        <v>30</v>
      </c>
      <c r="C60" s="15">
        <f>SUM(C57:C59)</f>
        <v>6</v>
      </c>
      <c r="D60" s="16">
        <f>SUM(D57:D59)</f>
        <v>1</v>
      </c>
    </row>
    <row r="62" spans="1:4" x14ac:dyDescent="0.2">
      <c r="A62" s="29">
        <f>AVERAGE(A10,A15,A20,A25,A30,A35,A40,A45,A50,A55,A60)</f>
        <v>1.9545454545454546</v>
      </c>
      <c r="B62" s="49" t="s">
        <v>61</v>
      </c>
      <c r="C62" s="50"/>
      <c r="D62" s="50"/>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4"/>
  <sheetViews>
    <sheetView view="pageLayout" zoomScaleNormal="100" workbookViewId="0">
      <selection activeCell="A5" sqref="A5"/>
    </sheetView>
  </sheetViews>
  <sheetFormatPr defaultColWidth="10.7109375" defaultRowHeight="10.199999999999999" x14ac:dyDescent="0.2"/>
  <cols>
    <col min="1" max="1" width="7.28515625" style="33" customWidth="1"/>
    <col min="2" max="12" width="8.85546875" style="41" customWidth="1"/>
    <col min="13" max="13" width="8.85546875" style="42" customWidth="1"/>
    <col min="14" max="16384" width="10.7109375" style="36"/>
  </cols>
  <sheetData>
    <row r="1" spans="1:16" ht="15" customHeight="1" x14ac:dyDescent="0.2">
      <c r="A1" s="59" t="s">
        <v>22</v>
      </c>
      <c r="B1" s="59"/>
      <c r="C1" s="59"/>
      <c r="D1" s="59"/>
      <c r="E1" s="59"/>
      <c r="F1" s="59"/>
      <c r="G1" s="59"/>
      <c r="H1" s="59"/>
      <c r="I1" s="59"/>
      <c r="J1" s="59"/>
      <c r="K1" s="59"/>
      <c r="L1" s="59"/>
      <c r="M1" s="59"/>
      <c r="N1" s="47"/>
      <c r="O1" s="47"/>
      <c r="P1" s="47"/>
    </row>
    <row r="2" spans="1:16" ht="15" customHeight="1" x14ac:dyDescent="0.2">
      <c r="A2" s="60" t="s">
        <v>23</v>
      </c>
      <c r="B2" s="60"/>
      <c r="C2" s="60"/>
      <c r="D2" s="60"/>
      <c r="E2" s="60"/>
      <c r="F2" s="60"/>
      <c r="G2" s="60"/>
      <c r="H2" s="60"/>
      <c r="I2" s="60"/>
      <c r="J2" s="60"/>
      <c r="K2" s="60"/>
      <c r="L2" s="60"/>
      <c r="M2" s="60"/>
      <c r="N2" s="48"/>
      <c r="O2" s="48"/>
      <c r="P2" s="48"/>
    </row>
    <row r="3" spans="1:16" ht="15" customHeight="1" x14ac:dyDescent="0.2">
      <c r="A3" s="59" t="s">
        <v>24</v>
      </c>
      <c r="B3" s="59"/>
      <c r="C3" s="59"/>
      <c r="D3" s="59"/>
      <c r="E3" s="59"/>
      <c r="F3" s="59"/>
      <c r="G3" s="59"/>
      <c r="H3" s="59"/>
      <c r="I3" s="59"/>
      <c r="J3" s="59"/>
      <c r="K3" s="59"/>
      <c r="L3" s="59"/>
      <c r="M3" s="59"/>
      <c r="N3" s="47"/>
      <c r="O3" s="47"/>
      <c r="P3" s="47"/>
    </row>
    <row r="4" spans="1:16" ht="15" customHeight="1" x14ac:dyDescent="0.2">
      <c r="A4" s="60" t="s">
        <v>74</v>
      </c>
      <c r="B4" s="60"/>
      <c r="C4" s="60"/>
      <c r="D4" s="60"/>
      <c r="E4" s="60"/>
      <c r="F4" s="60"/>
      <c r="G4" s="60"/>
      <c r="H4" s="60"/>
      <c r="I4" s="60"/>
      <c r="J4" s="60"/>
      <c r="K4" s="60"/>
      <c r="L4" s="60"/>
      <c r="M4" s="60"/>
      <c r="N4" s="48"/>
      <c r="O4" s="48"/>
      <c r="P4" s="48"/>
    </row>
    <row r="6" spans="1:16" s="32" customFormat="1" x14ac:dyDescent="0.2">
      <c r="A6" s="30" t="s">
        <v>19</v>
      </c>
      <c r="B6" s="37" t="s">
        <v>18</v>
      </c>
      <c r="C6" s="37" t="s">
        <v>16</v>
      </c>
      <c r="D6" s="37" t="s">
        <v>62</v>
      </c>
      <c r="E6" s="37" t="s">
        <v>63</v>
      </c>
      <c r="F6" s="37" t="s">
        <v>64</v>
      </c>
      <c r="G6" s="37" t="s">
        <v>65</v>
      </c>
      <c r="H6" s="37" t="s">
        <v>66</v>
      </c>
      <c r="I6" s="37" t="s">
        <v>67</v>
      </c>
      <c r="J6" s="37" t="s">
        <v>68</v>
      </c>
      <c r="K6" s="37" t="s">
        <v>69</v>
      </c>
      <c r="L6" s="37" t="s">
        <v>70</v>
      </c>
      <c r="M6" s="38" t="s">
        <v>20</v>
      </c>
    </row>
    <row r="7" spans="1:16" s="34" customFormat="1" x14ac:dyDescent="0.2">
      <c r="A7" s="33">
        <f>Textual!A6</f>
        <v>1</v>
      </c>
      <c r="B7" s="35">
        <f>Textual!F6</f>
        <v>2</v>
      </c>
      <c r="C7" s="35">
        <f>Textual!H6</f>
        <v>2</v>
      </c>
      <c r="D7" s="35">
        <f>Textual!J6</f>
        <v>2</v>
      </c>
      <c r="E7" s="35">
        <f>Textual!L6</f>
        <v>2</v>
      </c>
      <c r="F7" s="35">
        <f>Textual!N6</f>
        <v>2</v>
      </c>
      <c r="G7" s="35">
        <f>Textual!P6</f>
        <v>2</v>
      </c>
      <c r="H7" s="35">
        <f>Textual!R6</f>
        <v>2</v>
      </c>
      <c r="I7" s="35">
        <f>Textual!T6</f>
        <v>2</v>
      </c>
      <c r="J7" s="35">
        <f>Textual!V6</f>
        <v>2</v>
      </c>
      <c r="K7" s="35">
        <f>Textual!X6</f>
        <v>2</v>
      </c>
      <c r="L7" s="35">
        <f>Textual!Z6</f>
        <v>2</v>
      </c>
      <c r="M7" s="39">
        <f>AVERAGE(B7:L7)</f>
        <v>2</v>
      </c>
    </row>
    <row r="8" spans="1:16" s="34" customFormat="1" x14ac:dyDescent="0.2">
      <c r="A8" s="33">
        <f>Textual!A7</f>
        <v>2</v>
      </c>
      <c r="B8" s="35">
        <f>Textual!F7</f>
        <v>2</v>
      </c>
      <c r="C8" s="35">
        <f>Textual!H7</f>
        <v>2</v>
      </c>
      <c r="D8" s="35">
        <f>Textual!J7</f>
        <v>2</v>
      </c>
      <c r="E8" s="35">
        <f>Textual!L7</f>
        <v>2</v>
      </c>
      <c r="F8" s="35">
        <f>Textual!N7</f>
        <v>2</v>
      </c>
      <c r="G8" s="35">
        <f>Textual!P7</f>
        <v>2</v>
      </c>
      <c r="H8" s="35">
        <f>Textual!R7</f>
        <v>2</v>
      </c>
      <c r="I8" s="35">
        <f>Textual!T7</f>
        <v>2</v>
      </c>
      <c r="J8" s="35">
        <f>Textual!V7</f>
        <v>2</v>
      </c>
      <c r="K8" s="35">
        <f>Textual!X7</f>
        <v>2</v>
      </c>
      <c r="L8" s="35">
        <f>Textual!Z7</f>
        <v>2</v>
      </c>
      <c r="M8" s="39">
        <f>AVERAGE(B8:L8)</f>
        <v>2</v>
      </c>
    </row>
    <row r="9" spans="1:16" s="34" customFormat="1" x14ac:dyDescent="0.2">
      <c r="A9" s="33">
        <f>Textual!A8</f>
        <v>3</v>
      </c>
      <c r="B9" s="35">
        <f>Textual!F8</f>
        <v>2</v>
      </c>
      <c r="C9" s="35">
        <f>Textual!H8</f>
        <v>2</v>
      </c>
      <c r="D9" s="35">
        <f>Textual!J8</f>
        <v>2</v>
      </c>
      <c r="E9" s="35">
        <f>Textual!L8</f>
        <v>2</v>
      </c>
      <c r="F9" s="35">
        <f>Textual!N8</f>
        <v>2</v>
      </c>
      <c r="G9" s="35">
        <f>Textual!P8</f>
        <v>2</v>
      </c>
      <c r="H9" s="35">
        <f>Textual!R8</f>
        <v>2</v>
      </c>
      <c r="I9" s="35">
        <f>Textual!T8</f>
        <v>2</v>
      </c>
      <c r="J9" s="35">
        <f>Textual!V8</f>
        <v>2</v>
      </c>
      <c r="K9" s="35">
        <f>Textual!X8</f>
        <v>2</v>
      </c>
      <c r="L9" s="35">
        <f>Textual!Z8</f>
        <v>2</v>
      </c>
      <c r="M9" s="39">
        <f t="shared" ref="M9" si="0">AVERAGE(B9:L9)</f>
        <v>2</v>
      </c>
    </row>
    <row r="10" spans="1:16" s="34" customFormat="1" x14ac:dyDescent="0.2">
      <c r="A10" s="33">
        <f>Textual!A9</f>
        <v>4</v>
      </c>
      <c r="B10" s="35">
        <f>Textual!F9</f>
        <v>2</v>
      </c>
      <c r="C10" s="35">
        <f>Textual!H9</f>
        <v>2</v>
      </c>
      <c r="D10" s="35">
        <f>Textual!J9</f>
        <v>1</v>
      </c>
      <c r="E10" s="35">
        <f>Textual!L9</f>
        <v>2</v>
      </c>
      <c r="F10" s="35">
        <f>Textual!N9</f>
        <v>2</v>
      </c>
      <c r="G10" s="35">
        <f>Textual!P9</f>
        <v>1</v>
      </c>
      <c r="H10" s="35">
        <f>Textual!R9</f>
        <v>2</v>
      </c>
      <c r="I10" s="35">
        <f>Textual!T9</f>
        <v>2</v>
      </c>
      <c r="J10" s="35">
        <f>Textual!V9</f>
        <v>2</v>
      </c>
      <c r="K10" s="35">
        <f>Textual!X9</f>
        <v>2</v>
      </c>
      <c r="L10" s="35">
        <f>Textual!Z9</f>
        <v>2</v>
      </c>
      <c r="M10" s="39">
        <f t="shared" ref="M10:M12" si="1">AVERAGE(B10:L10)</f>
        <v>1.8181818181818181</v>
      </c>
    </row>
    <row r="11" spans="1:16" s="34" customFormat="1" x14ac:dyDescent="0.2">
      <c r="A11" s="33">
        <f>Textual!A10</f>
        <v>5</v>
      </c>
      <c r="B11" s="35">
        <f>Textual!F10</f>
        <v>2</v>
      </c>
      <c r="C11" s="35">
        <f>Textual!H10</f>
        <v>2</v>
      </c>
      <c r="D11" s="35">
        <f>Textual!J10</f>
        <v>2</v>
      </c>
      <c r="E11" s="35">
        <f>Textual!L10</f>
        <v>2</v>
      </c>
      <c r="F11" s="35">
        <f>Textual!N10</f>
        <v>1</v>
      </c>
      <c r="G11" s="35">
        <f>Textual!P10</f>
        <v>2</v>
      </c>
      <c r="H11" s="35">
        <f>Textual!R10</f>
        <v>2</v>
      </c>
      <c r="I11" s="35">
        <f>Textual!T10</f>
        <v>2</v>
      </c>
      <c r="J11" s="35">
        <f>Textual!V10</f>
        <v>2</v>
      </c>
      <c r="K11" s="35">
        <f>Textual!X10</f>
        <v>2</v>
      </c>
      <c r="L11" s="35">
        <f>Textual!Z10</f>
        <v>2</v>
      </c>
      <c r="M11" s="39">
        <f t="shared" si="1"/>
        <v>1.9090909090909092</v>
      </c>
    </row>
    <row r="12" spans="1:16" s="34" customFormat="1" x14ac:dyDescent="0.2">
      <c r="A12" s="33">
        <f>Textual!A11</f>
        <v>6</v>
      </c>
      <c r="B12" s="35">
        <f>Textual!F11</f>
        <v>2</v>
      </c>
      <c r="C12" s="35">
        <f>Textual!H11</f>
        <v>2</v>
      </c>
      <c r="D12" s="35">
        <f>Textual!J11</f>
        <v>2</v>
      </c>
      <c r="E12" s="35">
        <f>Textual!L11</f>
        <v>2</v>
      </c>
      <c r="F12" s="35">
        <f>Textual!N11</f>
        <v>2</v>
      </c>
      <c r="G12" s="35">
        <f>Textual!P11</f>
        <v>2</v>
      </c>
      <c r="H12" s="35">
        <f>Textual!R11</f>
        <v>2</v>
      </c>
      <c r="I12" s="35">
        <f>Textual!T11</f>
        <v>2</v>
      </c>
      <c r="J12" s="35">
        <f>Textual!V11</f>
        <v>2</v>
      </c>
      <c r="K12" s="35">
        <f>Textual!X11</f>
        <v>2</v>
      </c>
      <c r="L12" s="35">
        <f>Textual!Z11</f>
        <v>2</v>
      </c>
      <c r="M12" s="39">
        <f t="shared" si="1"/>
        <v>2</v>
      </c>
    </row>
    <row r="13" spans="1:16" s="34" customFormat="1" x14ac:dyDescent="0.2">
      <c r="A13" s="33"/>
      <c r="B13" s="35"/>
      <c r="C13" s="35"/>
      <c r="D13" s="35"/>
      <c r="E13" s="35"/>
      <c r="F13" s="35"/>
      <c r="G13" s="35"/>
      <c r="H13" s="35"/>
      <c r="I13" s="35"/>
      <c r="J13" s="35"/>
      <c r="K13" s="35"/>
      <c r="L13" s="35"/>
      <c r="M13" s="39"/>
    </row>
    <row r="14" spans="1:16" x14ac:dyDescent="0.2">
      <c r="A14" s="40" t="s">
        <v>21</v>
      </c>
      <c r="B14" s="39">
        <f>AVERAGE(B7:B12)</f>
        <v>2</v>
      </c>
      <c r="C14" s="39">
        <f>AVERAGE(C7:C12)</f>
        <v>2</v>
      </c>
      <c r="D14" s="39">
        <f t="shared" ref="D14:L14" si="2">AVERAGE(D7:D12)</f>
        <v>1.8333333333333333</v>
      </c>
      <c r="E14" s="39">
        <f t="shared" si="2"/>
        <v>2</v>
      </c>
      <c r="F14" s="39">
        <f t="shared" si="2"/>
        <v>1.8333333333333333</v>
      </c>
      <c r="G14" s="39">
        <f t="shared" si="2"/>
        <v>1.8333333333333333</v>
      </c>
      <c r="H14" s="39">
        <f t="shared" si="2"/>
        <v>2</v>
      </c>
      <c r="I14" s="39">
        <f t="shared" si="2"/>
        <v>2</v>
      </c>
      <c r="J14" s="39">
        <f t="shared" si="2"/>
        <v>2</v>
      </c>
      <c r="K14" s="39">
        <f t="shared" si="2"/>
        <v>2</v>
      </c>
      <c r="L14" s="39">
        <f t="shared" si="2"/>
        <v>2</v>
      </c>
      <c r="M14" s="39">
        <f>AVERAGE(M7:M12)</f>
        <v>1.9545454545454544</v>
      </c>
    </row>
  </sheetData>
  <sheetProtection sheet="1" objects="1" scenarios="1"/>
  <mergeCells count="4">
    <mergeCell ref="A1:M1"/>
    <mergeCell ref="A2:M2"/>
    <mergeCell ref="A3:M3"/>
    <mergeCell ref="A4:M4"/>
  </mergeCells>
  <conditionalFormatting sqref="B7:L12">
    <cfRule type="uniqueValues" dxfId="3" priority="13"/>
    <cfRule type="uniqueValues" dxfId="2" priority="14"/>
    <cfRule type="uniqueValues" dxfId="1" priority="15"/>
    <cfRule type="uniqueValues" dxfId="0" priority="16"/>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4"/>
  <sheetViews>
    <sheetView zoomScaleNormal="100" workbookViewId="0">
      <selection activeCell="E11" sqref="E11"/>
    </sheetView>
  </sheetViews>
  <sheetFormatPr defaultColWidth="10.7109375" defaultRowHeight="10.199999999999999" x14ac:dyDescent="0.2"/>
  <cols>
    <col min="1" max="1" width="3.42578125" style="36" customWidth="1"/>
    <col min="2" max="2" width="11" style="33" customWidth="1"/>
    <col min="3" max="3" width="16" style="34" customWidth="1"/>
    <col min="4" max="4" width="16.7109375" style="34" customWidth="1"/>
    <col min="5" max="5" width="16.85546875" style="34" customWidth="1"/>
    <col min="6" max="6" width="15" style="33" bestFit="1" customWidth="1"/>
    <col min="7" max="7" width="16" style="34" customWidth="1"/>
    <col min="8" max="8" width="16" style="33" customWidth="1"/>
    <col min="9" max="9" width="16" style="34" customWidth="1"/>
    <col min="10" max="10" width="16" style="33" customWidth="1"/>
    <col min="11" max="11" width="16" style="34" customWidth="1"/>
    <col min="12" max="12" width="16" style="33" customWidth="1"/>
    <col min="13" max="13" width="16" style="34" customWidth="1"/>
    <col min="14" max="14" width="16" style="33" customWidth="1"/>
    <col min="15" max="15" width="16" style="34" customWidth="1"/>
    <col min="16" max="16" width="16" style="33" customWidth="1"/>
    <col min="17" max="17" width="16" style="34" customWidth="1"/>
    <col min="18" max="18" width="16" style="33" customWidth="1"/>
    <col min="19" max="19" width="24.7109375" style="34" customWidth="1"/>
    <col min="20" max="20" width="16" style="33" customWidth="1"/>
    <col min="21" max="21" width="16" style="34" customWidth="1"/>
    <col min="22" max="22" width="16" style="33" customWidth="1"/>
    <col min="23" max="23" width="21" style="34" customWidth="1"/>
    <col min="24" max="24" width="16" style="33" customWidth="1"/>
    <col min="25" max="25" width="19.85546875" style="34" customWidth="1"/>
    <col min="26" max="26" width="16" style="33" customWidth="1"/>
    <col min="27" max="27" width="16" style="34" customWidth="1"/>
    <col min="28" max="28" width="18.7109375" style="34" bestFit="1" customWidth="1"/>
    <col min="29" max="16384" width="10.7109375" style="36"/>
  </cols>
  <sheetData>
    <row r="1" spans="1:28" ht="15" customHeight="1" x14ac:dyDescent="0.2">
      <c r="A1" s="59" t="s">
        <v>22</v>
      </c>
      <c r="B1" s="59"/>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ht="15" customHeight="1" x14ac:dyDescent="0.2">
      <c r="A2" s="60" t="s">
        <v>23</v>
      </c>
      <c r="B2" s="60"/>
      <c r="C2" s="60"/>
      <c r="D2" s="60"/>
      <c r="E2" s="60"/>
      <c r="F2" s="60"/>
      <c r="G2" s="60"/>
      <c r="H2" s="60"/>
      <c r="I2" s="60"/>
      <c r="J2" s="60"/>
      <c r="K2" s="60"/>
      <c r="L2" s="60"/>
      <c r="M2" s="60"/>
      <c r="N2" s="60"/>
      <c r="O2" s="60"/>
      <c r="P2" s="60"/>
      <c r="Q2" s="60"/>
      <c r="R2" s="60"/>
      <c r="S2" s="60"/>
      <c r="T2" s="60"/>
      <c r="U2" s="60"/>
      <c r="V2" s="60"/>
      <c r="W2" s="60"/>
      <c r="X2" s="60"/>
      <c r="Y2" s="60"/>
      <c r="Z2" s="60"/>
      <c r="AA2" s="60"/>
      <c r="AB2" s="60"/>
    </row>
    <row r="3" spans="1:28" ht="15" customHeight="1" x14ac:dyDescent="0.2">
      <c r="A3" s="59" t="s">
        <v>24</v>
      </c>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1:28" ht="14.4" x14ac:dyDescent="0.2">
      <c r="A4" s="60" t="s">
        <v>74</v>
      </c>
      <c r="B4" s="60"/>
      <c r="C4" s="60"/>
      <c r="D4" s="60"/>
      <c r="E4" s="60"/>
      <c r="F4" s="60"/>
      <c r="G4" s="60"/>
      <c r="H4" s="60"/>
      <c r="I4" s="60"/>
      <c r="J4" s="60"/>
      <c r="K4" s="60"/>
      <c r="L4" s="60"/>
      <c r="M4" s="60"/>
      <c r="N4" s="60"/>
      <c r="O4" s="60"/>
      <c r="P4" s="60"/>
      <c r="Q4" s="60"/>
      <c r="R4" s="60"/>
      <c r="S4" s="60"/>
      <c r="T4" s="60"/>
      <c r="U4" s="60"/>
      <c r="V4" s="60"/>
      <c r="W4" s="60"/>
      <c r="X4" s="60"/>
      <c r="Y4" s="60"/>
      <c r="Z4" s="60"/>
      <c r="AA4" s="60"/>
      <c r="AB4" s="60"/>
    </row>
    <row r="5" spans="1:28" s="32" customFormat="1" ht="91.8" x14ac:dyDescent="0.2">
      <c r="B5" s="31" t="s">
        <v>109</v>
      </c>
      <c r="C5" s="31" t="s">
        <v>0</v>
      </c>
      <c r="D5" s="31" t="s">
        <v>1</v>
      </c>
      <c r="E5" s="31" t="s">
        <v>2</v>
      </c>
      <c r="F5" s="31" t="s">
        <v>3</v>
      </c>
      <c r="G5" s="31" t="s">
        <v>4</v>
      </c>
      <c r="H5" s="31" t="s">
        <v>5</v>
      </c>
      <c r="I5" s="31" t="s">
        <v>4</v>
      </c>
      <c r="J5" s="31" t="s">
        <v>6</v>
      </c>
      <c r="K5" s="31" t="s">
        <v>4</v>
      </c>
      <c r="L5" s="31" t="s">
        <v>7</v>
      </c>
      <c r="M5" s="31" t="s">
        <v>4</v>
      </c>
      <c r="N5" s="31" t="s">
        <v>8</v>
      </c>
      <c r="O5" s="31" t="s">
        <v>4</v>
      </c>
      <c r="P5" s="31" t="s">
        <v>9</v>
      </c>
      <c r="Q5" s="31" t="s">
        <v>4</v>
      </c>
      <c r="R5" s="31" t="s">
        <v>10</v>
      </c>
      <c r="S5" s="31" t="s">
        <v>4</v>
      </c>
      <c r="T5" s="31" t="s">
        <v>11</v>
      </c>
      <c r="U5" s="31" t="s">
        <v>4</v>
      </c>
      <c r="V5" s="31" t="s">
        <v>12</v>
      </c>
      <c r="W5" s="31" t="s">
        <v>4</v>
      </c>
      <c r="X5" s="31" t="s">
        <v>13</v>
      </c>
      <c r="Y5" s="31" t="s">
        <v>4</v>
      </c>
      <c r="Z5" s="31" t="s">
        <v>14</v>
      </c>
      <c r="AA5" s="31" t="s">
        <v>4</v>
      </c>
      <c r="AB5" s="31" t="s">
        <v>15</v>
      </c>
    </row>
    <row r="6" spans="1:28" s="34" customFormat="1" x14ac:dyDescent="0.2">
      <c r="A6" s="34">
        <v>1</v>
      </c>
      <c r="B6" s="43" t="s">
        <v>74</v>
      </c>
      <c r="C6" s="43"/>
      <c r="D6" s="43"/>
      <c r="E6" s="43"/>
      <c r="F6" s="44">
        <v>2</v>
      </c>
      <c r="G6" s="43" t="s">
        <v>75</v>
      </c>
      <c r="H6" s="44">
        <v>2</v>
      </c>
      <c r="I6" s="43" t="s">
        <v>76</v>
      </c>
      <c r="J6" s="44">
        <v>2</v>
      </c>
      <c r="K6" s="43" t="s">
        <v>77</v>
      </c>
      <c r="L6" s="44">
        <v>2</v>
      </c>
      <c r="M6" s="43" t="s">
        <v>78</v>
      </c>
      <c r="N6" s="44">
        <v>2</v>
      </c>
      <c r="O6" s="43" t="s">
        <v>79</v>
      </c>
      <c r="P6" s="44">
        <v>2</v>
      </c>
      <c r="Q6" s="43" t="s">
        <v>80</v>
      </c>
      <c r="R6" s="44">
        <v>2</v>
      </c>
      <c r="S6" s="43" t="s">
        <v>81</v>
      </c>
      <c r="T6" s="44">
        <v>2</v>
      </c>
      <c r="U6" s="43" t="s">
        <v>82</v>
      </c>
      <c r="V6" s="44">
        <v>2</v>
      </c>
      <c r="W6" s="43" t="s">
        <v>17</v>
      </c>
      <c r="X6" s="44">
        <v>2</v>
      </c>
      <c r="Y6" s="43" t="s">
        <v>17</v>
      </c>
      <c r="Z6" s="44">
        <v>2</v>
      </c>
      <c r="AA6" s="43" t="s">
        <v>17</v>
      </c>
      <c r="AB6" s="45" t="s">
        <v>83</v>
      </c>
    </row>
    <row r="7" spans="1:28" s="34" customFormat="1" x14ac:dyDescent="0.2">
      <c r="A7" s="34">
        <v>2</v>
      </c>
      <c r="B7" s="43" t="s">
        <v>74</v>
      </c>
      <c r="C7" s="43"/>
      <c r="D7" s="43"/>
      <c r="E7" s="43"/>
      <c r="F7" s="44">
        <v>2</v>
      </c>
      <c r="G7" s="43" t="s">
        <v>84</v>
      </c>
      <c r="H7" s="44">
        <v>2</v>
      </c>
      <c r="I7" s="43" t="s">
        <v>85</v>
      </c>
      <c r="J7" s="44">
        <v>2</v>
      </c>
      <c r="K7" s="43" t="s">
        <v>86</v>
      </c>
      <c r="L7" s="44">
        <v>2</v>
      </c>
      <c r="M7" s="43" t="s">
        <v>87</v>
      </c>
      <c r="N7" s="44">
        <v>2</v>
      </c>
      <c r="O7" s="43" t="s">
        <v>88</v>
      </c>
      <c r="P7" s="44">
        <v>2</v>
      </c>
      <c r="Q7" s="43" t="s">
        <v>89</v>
      </c>
      <c r="R7" s="44">
        <v>2</v>
      </c>
      <c r="S7" s="43" t="s">
        <v>71</v>
      </c>
      <c r="T7" s="44">
        <v>2</v>
      </c>
      <c r="U7" s="43" t="s">
        <v>90</v>
      </c>
      <c r="V7" s="44">
        <v>2</v>
      </c>
      <c r="W7" s="43" t="s">
        <v>91</v>
      </c>
      <c r="X7" s="44">
        <v>2</v>
      </c>
      <c r="Y7" s="43" t="s">
        <v>72</v>
      </c>
      <c r="Z7" s="44">
        <v>2</v>
      </c>
      <c r="AA7" s="43" t="s">
        <v>73</v>
      </c>
      <c r="AB7" s="45" t="s">
        <v>92</v>
      </c>
    </row>
    <row r="8" spans="1:28" s="34" customFormat="1" x14ac:dyDescent="0.2">
      <c r="A8" s="34">
        <v>3</v>
      </c>
      <c r="B8" s="43" t="s">
        <v>74</v>
      </c>
      <c r="C8" s="43"/>
      <c r="D8" s="43"/>
      <c r="E8" s="43"/>
      <c r="F8" s="44">
        <v>2</v>
      </c>
      <c r="G8" s="43" t="s">
        <v>17</v>
      </c>
      <c r="H8" s="44">
        <v>2</v>
      </c>
      <c r="I8" s="43" t="s">
        <v>17</v>
      </c>
      <c r="J8" s="44">
        <v>2</v>
      </c>
      <c r="K8" s="43" t="s">
        <v>17</v>
      </c>
      <c r="L8" s="44">
        <v>2</v>
      </c>
      <c r="M8" s="43" t="s">
        <v>17</v>
      </c>
      <c r="N8" s="44">
        <v>2</v>
      </c>
      <c r="O8" s="43" t="s">
        <v>17</v>
      </c>
      <c r="P8" s="44">
        <v>2</v>
      </c>
      <c r="Q8" s="43" t="s">
        <v>17</v>
      </c>
      <c r="R8" s="44">
        <v>2</v>
      </c>
      <c r="S8" s="43" t="s">
        <v>17</v>
      </c>
      <c r="T8" s="44">
        <v>2</v>
      </c>
      <c r="U8" s="43" t="s">
        <v>17</v>
      </c>
      <c r="V8" s="44">
        <v>2</v>
      </c>
      <c r="W8" s="43" t="s">
        <v>17</v>
      </c>
      <c r="X8" s="44">
        <v>2</v>
      </c>
      <c r="Y8" s="43" t="s">
        <v>17</v>
      </c>
      <c r="Z8" s="44">
        <v>2</v>
      </c>
      <c r="AA8" s="43" t="s">
        <v>17</v>
      </c>
      <c r="AB8" s="45" t="s">
        <v>93</v>
      </c>
    </row>
    <row r="9" spans="1:28" s="34" customFormat="1" x14ac:dyDescent="0.2">
      <c r="A9" s="34">
        <v>4</v>
      </c>
      <c r="B9" s="43" t="s">
        <v>74</v>
      </c>
      <c r="C9" s="43"/>
      <c r="D9" s="43"/>
      <c r="E9" s="43"/>
      <c r="F9" s="44">
        <v>2</v>
      </c>
      <c r="G9" s="43" t="s">
        <v>17</v>
      </c>
      <c r="H9" s="44">
        <v>2</v>
      </c>
      <c r="I9" s="43" t="s">
        <v>17</v>
      </c>
      <c r="J9" s="44">
        <v>1</v>
      </c>
      <c r="K9" s="43" t="s">
        <v>17</v>
      </c>
      <c r="L9" s="44">
        <v>2</v>
      </c>
      <c r="M9" s="43" t="s">
        <v>17</v>
      </c>
      <c r="N9" s="44">
        <v>2</v>
      </c>
      <c r="O9" s="43" t="s">
        <v>17</v>
      </c>
      <c r="P9" s="44">
        <v>1</v>
      </c>
      <c r="Q9" s="43" t="s">
        <v>17</v>
      </c>
      <c r="R9" s="44">
        <v>2</v>
      </c>
      <c r="S9" s="43" t="s">
        <v>17</v>
      </c>
      <c r="T9" s="44">
        <v>2</v>
      </c>
      <c r="U9" s="43" t="s">
        <v>17</v>
      </c>
      <c r="V9" s="44">
        <v>2</v>
      </c>
      <c r="W9" s="43" t="s">
        <v>17</v>
      </c>
      <c r="X9" s="44">
        <v>2</v>
      </c>
      <c r="Y9" s="43" t="s">
        <v>17</v>
      </c>
      <c r="Z9" s="44">
        <v>2</v>
      </c>
      <c r="AA9" s="43" t="s">
        <v>94</v>
      </c>
      <c r="AB9" s="45" t="s">
        <v>95</v>
      </c>
    </row>
    <row r="10" spans="1:28" s="34" customFormat="1" x14ac:dyDescent="0.2">
      <c r="A10" s="34">
        <v>5</v>
      </c>
      <c r="B10" s="43" t="s">
        <v>74</v>
      </c>
      <c r="C10" s="43"/>
      <c r="D10" s="43"/>
      <c r="E10" s="43"/>
      <c r="F10" s="44">
        <v>2</v>
      </c>
      <c r="G10" s="43" t="s">
        <v>96</v>
      </c>
      <c r="H10" s="44">
        <v>2</v>
      </c>
      <c r="I10" s="43" t="s">
        <v>97</v>
      </c>
      <c r="J10" s="44">
        <v>2</v>
      </c>
      <c r="K10" s="43" t="s">
        <v>98</v>
      </c>
      <c r="L10" s="44">
        <v>2</v>
      </c>
      <c r="M10" s="43" t="s">
        <v>99</v>
      </c>
      <c r="N10" s="44">
        <v>1</v>
      </c>
      <c r="O10" s="43" t="s">
        <v>100</v>
      </c>
      <c r="P10" s="44">
        <v>2</v>
      </c>
      <c r="Q10" s="43" t="s">
        <v>101</v>
      </c>
      <c r="R10" s="44">
        <v>2</v>
      </c>
      <c r="S10" s="43" t="s">
        <v>71</v>
      </c>
      <c r="T10" s="44">
        <v>2</v>
      </c>
      <c r="U10" s="43" t="s">
        <v>102</v>
      </c>
      <c r="V10" s="44">
        <v>2</v>
      </c>
      <c r="W10" s="43" t="s">
        <v>91</v>
      </c>
      <c r="X10" s="44">
        <v>2</v>
      </c>
      <c r="Y10" s="43" t="s">
        <v>72</v>
      </c>
      <c r="Z10" s="44">
        <v>2</v>
      </c>
      <c r="AA10" s="43" t="s">
        <v>73</v>
      </c>
      <c r="AB10" s="45" t="s">
        <v>103</v>
      </c>
    </row>
    <row r="11" spans="1:28" s="34" customFormat="1" x14ac:dyDescent="0.2">
      <c r="A11" s="34">
        <v>6</v>
      </c>
      <c r="B11" s="43" t="s">
        <v>74</v>
      </c>
      <c r="C11" s="43"/>
      <c r="D11" s="43"/>
      <c r="E11" s="43"/>
      <c r="F11" s="44">
        <v>2</v>
      </c>
      <c r="G11" s="43" t="s">
        <v>17</v>
      </c>
      <c r="H11" s="44">
        <v>2</v>
      </c>
      <c r="I11" s="43" t="s">
        <v>17</v>
      </c>
      <c r="J11" s="44">
        <v>2</v>
      </c>
      <c r="K11" s="43" t="s">
        <v>17</v>
      </c>
      <c r="L11" s="44">
        <v>2</v>
      </c>
      <c r="M11" s="43" t="s">
        <v>17</v>
      </c>
      <c r="N11" s="44">
        <v>2</v>
      </c>
      <c r="O11" s="43" t="s">
        <v>17</v>
      </c>
      <c r="P11" s="44">
        <v>2</v>
      </c>
      <c r="Q11" s="43" t="s">
        <v>17</v>
      </c>
      <c r="R11" s="44">
        <v>2</v>
      </c>
      <c r="S11" s="43" t="s">
        <v>104</v>
      </c>
      <c r="T11" s="44">
        <v>2</v>
      </c>
      <c r="U11" s="43" t="s">
        <v>17</v>
      </c>
      <c r="V11" s="44">
        <v>2</v>
      </c>
      <c r="W11" s="43" t="s">
        <v>105</v>
      </c>
      <c r="X11" s="44">
        <v>2</v>
      </c>
      <c r="Y11" s="43" t="s">
        <v>106</v>
      </c>
      <c r="Z11" s="44">
        <v>2</v>
      </c>
      <c r="AA11" s="43" t="s">
        <v>107</v>
      </c>
      <c r="AB11" s="45" t="s">
        <v>108</v>
      </c>
    </row>
    <row r="12" spans="1:28" s="34" customFormat="1" x14ac:dyDescent="0.2">
      <c r="B12" s="33"/>
      <c r="C12" s="43"/>
      <c r="D12" s="43"/>
      <c r="E12" s="43"/>
      <c r="F12" s="44"/>
      <c r="G12" s="43"/>
      <c r="H12" s="44"/>
      <c r="I12" s="43"/>
      <c r="J12" s="44"/>
      <c r="K12" s="43"/>
      <c r="L12" s="44"/>
      <c r="M12" s="43"/>
      <c r="N12" s="44"/>
      <c r="O12" s="43"/>
      <c r="P12" s="44"/>
      <c r="Q12" s="43"/>
      <c r="R12" s="44"/>
      <c r="S12" s="43"/>
      <c r="T12" s="44"/>
      <c r="U12" s="43"/>
      <c r="V12" s="44"/>
      <c r="W12" s="43"/>
      <c r="X12" s="44"/>
      <c r="Y12" s="43"/>
      <c r="Z12" s="44"/>
      <c r="AA12" s="43"/>
      <c r="AB12" s="45"/>
    </row>
    <row r="13" spans="1:28" x14ac:dyDescent="0.2">
      <c r="C13" s="43"/>
      <c r="D13" s="43"/>
      <c r="E13" s="43"/>
      <c r="F13" s="44"/>
      <c r="G13" s="43"/>
      <c r="H13" s="44"/>
      <c r="I13" s="43"/>
      <c r="J13" s="44"/>
      <c r="K13" s="43"/>
      <c r="L13" s="44"/>
      <c r="M13" s="43"/>
      <c r="N13" s="44"/>
      <c r="O13" s="43"/>
      <c r="P13" s="44"/>
      <c r="Q13" s="43"/>
      <c r="R13" s="44"/>
      <c r="S13" s="43"/>
      <c r="T13" s="44"/>
      <c r="U13" s="43"/>
      <c r="V13" s="44"/>
      <c r="W13" s="43"/>
      <c r="X13" s="44"/>
      <c r="Y13" s="43"/>
      <c r="Z13" s="44"/>
      <c r="AA13" s="43"/>
      <c r="AB13" s="45"/>
    </row>
    <row r="14" spans="1:28" x14ac:dyDescent="0.2">
      <c r="C14" s="43"/>
      <c r="D14" s="43"/>
      <c r="E14" s="43"/>
      <c r="F14" s="44"/>
      <c r="G14" s="43"/>
      <c r="H14" s="44"/>
      <c r="I14" s="43"/>
      <c r="J14" s="44"/>
      <c r="K14" s="43"/>
      <c r="L14" s="44"/>
      <c r="M14" s="43"/>
      <c r="N14" s="44"/>
      <c r="O14" s="43"/>
      <c r="P14" s="44"/>
      <c r="Q14" s="43"/>
      <c r="R14" s="44"/>
      <c r="S14" s="43"/>
      <c r="T14" s="44"/>
      <c r="U14" s="43"/>
      <c r="V14" s="44"/>
      <c r="W14" s="43"/>
      <c r="X14" s="46"/>
      <c r="Y14" s="43"/>
      <c r="Z14" s="44"/>
      <c r="AA14" s="43"/>
      <c r="AB14" s="45"/>
    </row>
  </sheetData>
  <sheetProtection sheet="1" objects="1" scenarios="1"/>
  <sortState xmlns:xlrd2="http://schemas.microsoft.com/office/spreadsheetml/2017/richdata2" ref="B2:AB8">
    <sortCondition ref="C2:C8"/>
    <sortCondition ref="D2:D8"/>
    <sortCondition ref="E2:E8"/>
  </sortState>
  <mergeCells count="4">
    <mergeCell ref="A1:AB1"/>
    <mergeCell ref="A2:AB2"/>
    <mergeCell ref="A3:AB3"/>
    <mergeCell ref="A4:AB4"/>
  </mergeCells>
  <printOptions headings="1" gridLines="1"/>
  <pageMargins left="0.75" right="0.75" top="1" bottom="0" header="0" footer="0"/>
  <pageSetup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9BCD88-5277-4D0B-9810-0CF269026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5D0A3C-9FB2-42EF-BDAF-3F01F623BB99}">
  <ds:schemaRefs>
    <ds:schemaRef ds:uri="http://schemas.microsoft.com/sharepoint/v3/contenttype/forms"/>
  </ds:schemaRefs>
</ds:datastoreItem>
</file>

<file path=customXml/itemProps3.xml><?xml version="1.0" encoding="utf-8"?>
<ds:datastoreItem xmlns:ds="http://schemas.openxmlformats.org/officeDocument/2006/customXml" ds:itemID="{E38A2ADB-EC83-4B86-81E8-0487F0BC1B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2020-05-18T19:01:58Z</cp:lastPrinted>
  <dcterms:created xsi:type="dcterms:W3CDTF">2019-03-05T14:16:01Z</dcterms:created>
  <dcterms:modified xsi:type="dcterms:W3CDTF">2022-04-29T16:55:50Z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