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FALL 2020 CAEP TWS\"/>
    </mc:Choice>
  </mc:AlternateContent>
  <xr:revisionPtr revIDLastSave="0" documentId="8_{198523D8-1352-4F73-8781-330C9ACA0FF9}" xr6:coauthVersionLast="47" xr6:coauthVersionMax="47" xr10:uidLastSave="{00000000-0000-0000-0000-000000000000}"/>
  <bookViews>
    <workbookView xWindow="-108" yWindow="-108" windowWidth="23256" windowHeight="12456" xr2:uid="{00000000-000D-0000-FFFF-FFFF00000000}"/>
  </bookViews>
  <sheets>
    <sheet name="Item Analysis" sheetId="3" r:id="rId1"/>
    <sheet name="Numeric" sheetId="2" r:id="rId2"/>
    <sheet name="Textual" sheetId="1" r:id="rId3"/>
  </sheets>
  <definedNames>
    <definedName name="SCP27B2" localSheetId="0">'Item Analysis'!$A$6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C24" i="3" l="1"/>
  <c r="C23" i="3"/>
  <c r="C22" i="3"/>
  <c r="L7" i="2"/>
  <c r="K7" i="2"/>
  <c r="J7" i="2"/>
  <c r="I7" i="2"/>
  <c r="I9" i="2" s="1"/>
  <c r="H7" i="2"/>
  <c r="G7" i="2"/>
  <c r="E7" i="2"/>
  <c r="F7" i="2"/>
  <c r="D7" i="2"/>
  <c r="C61" i="3"/>
  <c r="C60" i="3"/>
  <c r="C59" i="3"/>
  <c r="C56" i="3"/>
  <c r="C55" i="3"/>
  <c r="C54" i="3"/>
  <c r="C51" i="3"/>
  <c r="C50" i="3"/>
  <c r="C49" i="3"/>
  <c r="C45" i="3"/>
  <c r="C44" i="3"/>
  <c r="C43" i="3"/>
  <c r="C40" i="3"/>
  <c r="C39" i="3"/>
  <c r="C38" i="3"/>
  <c r="C35" i="3"/>
  <c r="C34" i="3"/>
  <c r="C33" i="3"/>
  <c r="C30" i="3"/>
  <c r="C29" i="3"/>
  <c r="C28" i="3"/>
  <c r="C19" i="3"/>
  <c r="C18" i="3"/>
  <c r="C17" i="3"/>
  <c r="C12" i="3"/>
  <c r="C14" i="3"/>
  <c r="C13" i="3"/>
  <c r="C9" i="3"/>
  <c r="C8" i="3"/>
  <c r="C7" i="3"/>
  <c r="L9" i="2" l="1"/>
  <c r="K9" i="2"/>
  <c r="F9" i="2"/>
  <c r="J9" i="2"/>
  <c r="H9" i="2"/>
  <c r="E9" i="2"/>
  <c r="D9" i="2"/>
  <c r="G9" i="2"/>
  <c r="C20" i="3"/>
  <c r="D17" i="3" s="1"/>
  <c r="C57" i="3"/>
  <c r="D56" i="3" s="1"/>
  <c r="C41" i="3"/>
  <c r="D40" i="3" s="1"/>
  <c r="C62" i="3"/>
  <c r="D60" i="3" s="1"/>
  <c r="C25" i="3"/>
  <c r="D22" i="3" s="1"/>
  <c r="C46" i="3"/>
  <c r="D43" i="3" s="1"/>
  <c r="C15" i="3"/>
  <c r="D12" i="3" s="1"/>
  <c r="C52" i="3"/>
  <c r="D51" i="3" s="1"/>
  <c r="C31" i="3"/>
  <c r="D29" i="3" s="1"/>
  <c r="C10" i="3"/>
  <c r="D8" i="3" s="1"/>
  <c r="C36" i="3"/>
  <c r="D33" i="3" s="1"/>
  <c r="D19" i="3" l="1"/>
  <c r="A57" i="3"/>
  <c r="D54" i="3"/>
  <c r="A46" i="3"/>
  <c r="A20" i="3"/>
  <c r="A52" i="3"/>
  <c r="A31" i="3"/>
  <c r="A36" i="3"/>
  <c r="A62" i="3"/>
  <c r="A25" i="3"/>
  <c r="A15" i="3"/>
  <c r="A10" i="3"/>
  <c r="A41" i="3"/>
  <c r="D18" i="3"/>
  <c r="D20" i="3" s="1"/>
  <c r="D23" i="3"/>
  <c r="D35" i="3"/>
  <c r="D38" i="3"/>
  <c r="D39" i="3"/>
  <c r="D55" i="3"/>
  <c r="D57" i="3" s="1"/>
  <c r="D34" i="3"/>
  <c r="D36" i="3" s="1"/>
  <c r="D45" i="3"/>
  <c r="D30" i="3"/>
  <c r="D28" i="3"/>
  <c r="D49" i="3"/>
  <c r="D24" i="3"/>
  <c r="D44" i="3"/>
  <c r="D59" i="3"/>
  <c r="D61" i="3"/>
  <c r="D50" i="3"/>
  <c r="D7" i="3"/>
  <c r="D14" i="3"/>
  <c r="D13" i="3"/>
  <c r="D9" i="3"/>
  <c r="C7" i="2"/>
  <c r="C9" i="2" s="1"/>
  <c r="D41" i="3" l="1"/>
  <c r="D25" i="3"/>
  <c r="D10" i="3"/>
  <c r="B9" i="2"/>
  <c r="D31" i="3"/>
  <c r="D46" i="3"/>
  <c r="D62" i="3"/>
  <c r="D52" i="3"/>
  <c r="D15" i="3"/>
  <c r="A64" i="3"/>
  <c r="M7" i="2"/>
  <c r="M9" i="2" l="1"/>
</calcChain>
</file>

<file path=xl/sharedStrings.xml><?xml version="1.0" encoding="utf-8"?>
<sst xmlns="http://schemas.openxmlformats.org/spreadsheetml/2006/main" count="136" uniqueCount="71">
  <si>
    <t>Teacher Candidate:</t>
  </si>
  <si>
    <t>University Supervisor:</t>
  </si>
  <si>
    <t>Cooperating Teacher:</t>
  </si>
  <si>
    <t>Comments:</t>
  </si>
  <si>
    <t>11. Grammar, Usage, and Mechanics</t>
  </si>
  <si>
    <t>2</t>
  </si>
  <si>
    <t>NV</t>
  </si>
  <si>
    <t>1</t>
  </si>
  <si>
    <t>#</t>
  </si>
  <si>
    <t>SOUTHWESTERN OKLAHOMA STATE UNIVERSITY</t>
  </si>
  <si>
    <t>EVALUATION OF TEACHER CANDIDATE</t>
  </si>
  <si>
    <t>3</t>
  </si>
  <si>
    <t>4</t>
  </si>
  <si>
    <t>5</t>
  </si>
  <si>
    <t>6</t>
  </si>
  <si>
    <t>7</t>
  </si>
  <si>
    <t>8</t>
  </si>
  <si>
    <t>9</t>
  </si>
  <si>
    <t>10</t>
  </si>
  <si>
    <t>11</t>
  </si>
  <si>
    <t>Mean</t>
  </si>
  <si>
    <t>Mean:</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</si>
  <si>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</si>
  <si>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</si>
  <si>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</si>
  <si>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</si>
  <si>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</si>
  <si>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</si>
  <si>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includes an extensive introduction of the unit, which includes an overview of the contextual background, Oklahoma Academic Standards, and the content area(s) of the unit. The candidate shows evidence of planning for ...</t>
  </si>
  <si>
    <t>Acceptable (1 pt.): The candidate includes a complete introduction of the unit, which includes an overview of the contextual background, Oklahoma Academic Standards, and the content area(s) of the unit. The candidate shows evidence of planning for...</t>
  </si>
  <si>
    <t>Unacceptable (0 pts.): The candidate provides incomplete information to introduce the unit. The candidate does not include an overview of the contextual background, Oklahoma Academic Standards, and the content area(s) of the unit. The candidate do...</t>
  </si>
  <si>
    <t>Target (2 pts.): The candidate describes 2 or more factors that influences unit instruction: students needs, interests, resources, time limits, candidates personal strengths, and/or required curriculum.</t>
  </si>
  <si>
    <t>Acceptable (1 pt.): The candidate describes 1 factor that influences unit instruction: students needs, interests, resources, time limits, candidates personal strengths, or required curriculum.</t>
  </si>
  <si>
    <t>Unacceptable (0 pts.): The candidate does not describe a factor(s) that influences unit instruction, such as students needs, interests, resources, time limits, candidates personal strengths, and/or required curriculum.</t>
  </si>
  <si>
    <t>Target (2 pts.): The candidate includes 4 or more instructional strategies, which are inclusive and engaging for students.</t>
  </si>
  <si>
    <t>Acceptable (1 pt.): The candidate includes 3 instructional strategies, which are inclusive and engaging for students.</t>
  </si>
  <si>
    <t>Unacceptable (0 pts.): The candidate includes less than 3 instructional strategies.</t>
  </si>
  <si>
    <t>Target (2 pts.): The candidate describes 2 ways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</si>
  <si>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</si>
  <si>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</si>
  <si>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uses extensive and ongoing assessments throughout the unit: pretest, formative, and summative/posttest. A complete analysis of data is provided, including more than 3 formative assessments administered, an analysis o...</t>
  </si>
  <si>
    <t>Acceptable (1 pt.): The candidate uses ongoing assessments throughout the unit: pretest, formative, and summative/posttest. A complete analysis of data is provided, including 3 formative assessments administered, an analysis of the post assessment...</t>
  </si>
  <si>
    <t>Unacceptable (0 pts.): The candidate does not use ongoing assessments throughout the unit: pretest, formative, and summative/posttest. A complete analysis of data is not provided: 3 formative assessments, analysis of the post assessment results in...</t>
  </si>
  <si>
    <t>Target (2 pts.): The candidate describes two or more adaptations for special populations (students with exceptionalities, gifted, ELLs and/or delayed learners).</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</si>
  <si>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</si>
  <si>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</si>
  <si>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Target (2 pts.): The candidate discusses 3 components of the classroom management plan and includes how the plan supports student learning.</t>
  </si>
  <si>
    <t>Acceptable (1 pt.): The candidate discusses 2 components of the classroom management plan and includes how the plan supports student learning.</t>
  </si>
  <si>
    <t>Unacceptable (0 pts.): The candidate discusses 1 component of the classroom management plan and includes how the plan supports student learning.</t>
  </si>
  <si>
    <t>Unacceptable (0 pts.): The candidate does not articulate an area(s) in need of personal improvement during future instruction and/or through professional development opportunities.</t>
  </si>
  <si>
    <t>Target (2 pts.): The candidate makes the unit content meaningful through practical applications and integration of students prior experiences. The lesson plans include: Objectives, Anticipatory Set, Modeling, Guided Practice/Guided Instruction/Mo...</t>
  </si>
  <si>
    <t>Acceptable (1 pt.): The candidate makes consistent efforts to make the unit content meaningful through practical applications and integration of students prior experiences. The lesson plans include: Objectives, Anticipatory Set, Modeling, Guided ...</t>
  </si>
  <si>
    <t>Unacceptable (0 pts.): The candidate does not make the unit content meaningful through practical applications and integration of students prior experiences. The lesson plans do not include all of the following: Objectives, Anticipatory Set, Model...</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</si>
  <si>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</si>
  <si>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</si>
  <si>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</si>
  <si>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Mean of the Means</t>
  </si>
  <si>
    <t>1. Classroom Environment and Student Demographics (NCSS 4; INTASC 2; CAEP 1.4)</t>
  </si>
  <si>
    <t>2. Introduction of Unit (NCSS 2a; INTASC 4; CAEP 1.4, 3.5)</t>
  </si>
  <si>
    <t>3. Factors Influencing Instruction (NCSS 2c; INTASC 7; CAEP 1.5)</t>
  </si>
  <si>
    <t>4. Specific Instructional Strategies (NCSS 3c; INTASC 8; CAEP 1.5)</t>
  </si>
  <si>
    <t>5. Integration of Technology into Teaching and Learning (NCSS 2e; INTASC 6; CAEP 1.2. 1.3, 1.5, 3.5, 4.1)</t>
  </si>
  <si>
    <t>6. Assessments Tables &amp; Analysis of Results (NCSS 3; INTASC 6; CAEP 1.2, 1.3, 1.5, 3.5, 4.1)</t>
  </si>
  <si>
    <t>7. Adaptations for Special Populations (NCSS 4a; INTASC 1; CAEP 1.1, 3.5)</t>
  </si>
  <si>
    <t>8. Classroom Management (NCSS 4b; INTASC 3; CAEP 1.4, 2.3)</t>
  </si>
  <si>
    <t>9. Recommendations for Improvement (NCSS 5; INTASC 9; CAEP 1.2, 1.5, 3.6)</t>
  </si>
  <si>
    <t>Target (2 pts.): The candidate articulates 2 areas in need of personal improvement during future instruction and/or through professional development opportunities</t>
  </si>
  <si>
    <t>Acceptable (1 pt.): The candidate recognizes an area in need of improvement. The candidate demonstrates understanding in identifying specific areas of future professional development.</t>
  </si>
  <si>
    <t>10. Lesson Plan Format (NCSS 1; INTASC 5; CAEP 1.3, 3.5)</t>
  </si>
  <si>
    <t>Teacher Work Sample, History</t>
  </si>
  <si>
    <t>Fall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</si>
</sst>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b/>
      <sz val="8"/>
      <name val="MS Sans Serif"/>
    </font>
    <font>
      <b/>
      <i/>
      <sz val="11"/>
      <name val="Calibri"/>
      <family val="2"/>
      <scheme val="minor"/>
    </font>
    <font>
      <b/>
      <sz val="1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i/>
      <sz val="11"/>
      <color rgb="FF000000"/>
      <name val="Calibri"/>
      <family val="2"/>
      <scheme val="minor"/>
    </font>
    <font>
      <sz val="8"/>
      <color indexed="12"/>
      <name val="MS Sans Serif"/>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56">
    <xf numFmtId="0" fontId="0" fillId="0" borderId="0" xfId="0" applyAlignment="1">
      <alignment vertical="top"/>
      <protection locked="0"/>
    </xf>
    <xf numFmtId="0" fontId="4" fillId="0" borderId="7" xfId="0" applyFont="1" applyBorder="1" applyAlignment="1" applyProtection="1">
      <alignment horizontal="right" wrapText="1"/>
      <protection hidden="1"/>
    </xf>
    <xf numFmtId="10" fontId="4" fillId="0" borderId="1" xfId="0" applyNumberFormat="1" applyFont="1" applyBorder="1" applyAlignment="1" applyProtection="1">
      <alignment horizontal="right" wrapText="1"/>
      <protection hidden="1"/>
    </xf>
    <xf numFmtId="0" fontId="4" fillId="0" borderId="2" xfId="0" applyFont="1" applyBorder="1" applyAlignment="1" applyProtection="1">
      <alignment horizontal="right" wrapText="1"/>
      <protection hidden="1"/>
    </xf>
    <xf numFmtId="10" fontId="4" fillId="0" borderId="2" xfId="0" applyNumberFormat="1" applyFont="1" applyBorder="1" applyAlignment="1" applyProtection="1">
      <alignment horizontal="right" wrapText="1"/>
      <protection hidden="1"/>
    </xf>
    <xf numFmtId="0" fontId="4" fillId="0" borderId="8" xfId="0" applyFont="1" applyBorder="1" applyAlignment="1" applyProtection="1">
      <alignment horizontal="right" wrapText="1"/>
      <protection hidden="1"/>
    </xf>
    <xf numFmtId="0" fontId="4" fillId="0" borderId="9" xfId="0" applyFont="1" applyBorder="1" applyAlignment="1" applyProtection="1">
      <alignment horizontal="right" wrapText="1"/>
      <protection hidden="1"/>
    </xf>
    <xf numFmtId="0" fontId="0" fillId="0" borderId="0" xfId="0" applyFont="1" applyFill="1" applyAlignment="1" applyProtection="1">
      <alignment horizontal="left" vertical="top" wrapText="1"/>
      <protection hidden="1"/>
    </xf>
    <xf numFmtId="0" fontId="0" fillId="0" borderId="0" xfId="0" applyFill="1" applyAlignment="1" applyProtection="1">
      <alignment horizontal="right" vertical="top" wrapText="1"/>
      <protection hidden="1"/>
    </xf>
    <xf numFmtId="0" fontId="0" fillId="0" borderId="0" xfId="0" applyFill="1" applyAlignment="1" applyProtection="1">
      <alignment horizontal="center" vertical="top" wrapText="1"/>
      <protection hidden="1"/>
    </xf>
    <xf numFmtId="0" fontId="0" fillId="0" borderId="0" xfId="0" applyFont="1" applyFill="1" applyAlignment="1" applyProtection="1">
      <alignment horizontal="center" vertical="top" wrapText="1"/>
      <protection hidden="1"/>
    </xf>
    <xf numFmtId="49" fontId="1" fillId="0" borderId="0" xfId="0" applyNumberFormat="1" applyFont="1" applyFill="1" applyAlignment="1" applyProtection="1">
      <alignment horizontal="right" wrapText="1"/>
      <protection hidden="1"/>
    </xf>
    <xf numFmtId="49" fontId="1" fillId="0" borderId="0" xfId="0" applyNumberFormat="1" applyFont="1" applyFill="1" applyAlignment="1" applyProtection="1">
      <alignment horizontal="center" wrapText="1"/>
      <protection hidden="1"/>
    </xf>
    <xf numFmtId="0" fontId="1" fillId="0" borderId="0" xfId="0" applyFont="1" applyFill="1" applyAlignment="1" applyProtection="1">
      <alignment horizontal="center" wrapText="1"/>
      <protection hidden="1"/>
    </xf>
    <xf numFmtId="0" fontId="1" fillId="0" borderId="0" xfId="0" applyFont="1" applyFill="1" applyAlignment="1" applyProtection="1">
      <alignment horizontal="left" wrapText="1"/>
      <protection hidden="1"/>
    </xf>
    <xf numFmtId="1" fontId="0" fillId="0" borderId="0" xfId="0" applyNumberFormat="1" applyFill="1" applyAlignment="1" applyProtection="1">
      <alignment horizontal="center" vertical="top" wrapText="1"/>
      <protection hidden="1"/>
    </xf>
    <xf numFmtId="2" fontId="1" fillId="0" borderId="0" xfId="0" applyNumberFormat="1" applyFont="1" applyFill="1" applyAlignment="1" applyProtection="1">
      <alignment horizontal="center" vertical="top" wrapText="1"/>
      <protection hidden="1"/>
    </xf>
    <xf numFmtId="0" fontId="0" fillId="0" borderId="0" xfId="0" applyFill="1" applyAlignment="1" applyProtection="1">
      <alignment horizontal="left" vertical="top" wrapText="1"/>
      <protection hidden="1"/>
    </xf>
    <xf numFmtId="0" fontId="0" fillId="0" borderId="0" xfId="0" applyNumberFormat="1" applyFill="1" applyAlignment="1" applyProtection="1">
      <alignment horizontal="center" vertical="top" wrapText="1"/>
      <protection hidden="1"/>
    </xf>
    <xf numFmtId="0" fontId="1" fillId="0" borderId="0" xfId="0" applyFont="1" applyFill="1" applyAlignment="1" applyProtection="1">
      <alignment horizontal="right" vertical="top" wrapText="1"/>
      <protection hidden="1"/>
    </xf>
    <xf numFmtId="49" fontId="1" fillId="0" borderId="0" xfId="0" applyNumberFormat="1" applyFont="1" applyAlignment="1" applyProtection="1">
      <alignment horizontal="right" wrapText="1"/>
      <protection hidden="1"/>
    </xf>
    <xf numFmtId="49" fontId="1" fillId="0" borderId="0" xfId="0" applyNumberFormat="1" applyFont="1" applyAlignment="1" applyProtection="1">
      <alignment horizontal="left" wrapText="1"/>
      <protection hidden="1"/>
    </xf>
    <xf numFmtId="0" fontId="1" fillId="0" borderId="0" xfId="0" applyFont="1" applyAlignment="1" applyProtection="1">
      <alignment horizontal="left" wrapText="1"/>
      <protection hidden="1"/>
    </xf>
    <xf numFmtId="0" fontId="0" fillId="0" borderId="0" xfId="0" applyAlignment="1" applyProtection="1">
      <alignment horizontal="right" vertical="top" wrapText="1"/>
      <protection hidden="1"/>
    </xf>
    <xf numFmtId="0" fontId="0" fillId="0" borderId="0" xfId="0" applyAlignment="1" applyProtection="1">
      <alignment horizontal="left" vertical="top" wrapText="1"/>
      <protection hidden="1"/>
    </xf>
    <xf numFmtId="22" fontId="0" fillId="0" borderId="0" xfId="0" applyNumberFormat="1" applyAlignment="1" applyProtection="1">
      <alignment horizontal="left" vertical="top" wrapText="1"/>
      <protection hidden="1"/>
    </xf>
    <xf numFmtId="0" fontId="0" fillId="0" borderId="0" xfId="0" applyFont="1" applyAlignment="1" applyProtection="1">
      <alignment horizontal="left" vertical="top" wrapText="1"/>
      <protection hidden="1"/>
    </xf>
    <xf numFmtId="0" fontId="2"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3" fillId="0" borderId="0" xfId="0" applyFont="1" applyAlignment="1" applyProtection="1">
      <alignment horizontal="center" vertical="top"/>
      <protection hidden="1"/>
    </xf>
    <xf numFmtId="0" fontId="4" fillId="0" borderId="0" xfId="0" applyFont="1" applyBorder="1" applyAlignment="1" applyProtection="1">
      <alignment horizontal="center" wrapText="1"/>
      <protection hidden="1"/>
    </xf>
    <xf numFmtId="0" fontId="6" fillId="0" borderId="2" xfId="0" applyFont="1" applyBorder="1" applyAlignment="1" applyProtection="1">
      <alignment horizontal="right" wrapText="1"/>
      <protection hidden="1"/>
    </xf>
    <xf numFmtId="0" fontId="6"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center" wrapText="1"/>
      <protection hidden="1"/>
    </xf>
    <xf numFmtId="2" fontId="6" fillId="0" borderId="2" xfId="0" applyNumberFormat="1" applyFont="1" applyBorder="1" applyAlignment="1" applyProtection="1">
      <alignment horizontal="center" wrapText="1"/>
      <protection hidden="1"/>
    </xf>
    <xf numFmtId="0" fontId="7" fillId="0" borderId="0" xfId="0" applyFont="1" applyBorder="1" applyAlignment="1" applyProtection="1">
      <alignment horizontal="left" wrapText="1"/>
      <protection hidden="1"/>
    </xf>
    <xf numFmtId="0" fontId="4" fillId="0" borderId="0" xfId="0" applyFont="1" applyBorder="1" applyAlignment="1" applyProtection="1">
      <alignment horizontal="right" wrapText="1"/>
      <protection hidden="1"/>
    </xf>
    <xf numFmtId="10" fontId="4"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2" fontId="3" fillId="0" borderId="2" xfId="0" applyNumberFormat="1" applyFont="1" applyBorder="1" applyAlignment="1" applyProtection="1">
      <alignment horizontal="center" vertical="top"/>
      <protection hidden="1"/>
    </xf>
    <xf numFmtId="0" fontId="4" fillId="0" borderId="1" xfId="0" applyFont="1" applyBorder="1" applyAlignment="1" applyProtection="1">
      <alignment horizontal="left" vertical="top" wrapText="1"/>
      <protection hidden="1"/>
    </xf>
    <xf numFmtId="0" fontId="7" fillId="0" borderId="1" xfId="0" applyFont="1" applyBorder="1" applyAlignment="1" applyProtection="1">
      <alignment horizontal="left" vertical="top" wrapText="1"/>
      <protection hidden="1"/>
    </xf>
    <xf numFmtId="0" fontId="4" fillId="0" borderId="0" xfId="0" applyFont="1" applyBorder="1" applyAlignment="1" applyProtection="1">
      <alignment horizontal="center" vertical="top" wrapText="1"/>
      <protection hidden="1"/>
    </xf>
    <xf numFmtId="0" fontId="0" fillId="0" borderId="0" xfId="0" applyAlignment="1">
      <alignment horizontal="left" vertical="top"/>
      <protection locked="0"/>
    </xf>
    <xf numFmtId="0" fontId="0" fillId="0" borderId="0" xfId="0" applyNumberFormat="1" applyAlignment="1">
      <alignment horizontal="center" vertical="top"/>
      <protection locked="0"/>
    </xf>
    <xf numFmtId="22" fontId="8" fillId="0" borderId="0" xfId="0" applyNumberFormat="1" applyFont="1" applyAlignment="1">
      <alignment horizontal="left" vertical="top"/>
      <protection locked="0"/>
    </xf>
    <xf numFmtId="0" fontId="6" fillId="0" borderId="5" xfId="0" applyFont="1" applyBorder="1" applyAlignment="1" applyProtection="1">
      <alignment horizontal="left" vertical="top" wrapText="1"/>
      <protection hidden="1"/>
    </xf>
    <xf numFmtId="0" fontId="0" fillId="0" borderId="6" xfId="0" applyBorder="1" applyAlignment="1" applyProtection="1">
      <alignment vertical="top" wrapText="1"/>
      <protection hidden="1"/>
    </xf>
    <xf numFmtId="0" fontId="3" fillId="0" borderId="2" xfId="0" applyFont="1" applyBorder="1" applyAlignment="1" applyProtection="1">
      <alignment vertical="top"/>
      <protection hidden="1"/>
    </xf>
    <xf numFmtId="0" fontId="0" fillId="0" borderId="2" xfId="0" applyBorder="1" applyAlignment="1" applyProtection="1">
      <alignment vertical="top"/>
      <protection hidden="1"/>
    </xf>
    <xf numFmtId="0" fontId="2"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3" fillId="0" borderId="0" xfId="0" applyFont="1" applyAlignment="1" applyProtection="1">
      <alignment horizontal="center" vertical="top"/>
      <protection hidden="1"/>
    </xf>
    <xf numFmtId="0" fontId="2" fillId="0" borderId="0" xfId="0" applyFont="1" applyFill="1" applyAlignment="1" applyProtection="1">
      <alignment horizontal="center" vertical="top" wrapText="1"/>
      <protection hidden="1"/>
    </xf>
    <xf numFmtId="0" fontId="3" fillId="0" borderId="0" xfId="0" applyFont="1" applyFill="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
  <sheetViews>
    <sheetView tabSelected="1" view="pageLayout" topLeftCell="A34" zoomScaleNormal="100" workbookViewId="0">
      <selection activeCell="A4" sqref="A4:M4"/>
    </sheetView>
  </sheetViews>
  <sheetFormatPr defaultColWidth="9.28515625" defaultRowHeight="14.4" x14ac:dyDescent="0.2"/>
  <cols>
    <col min="1" max="1" width="20.85546875" style="33" customWidth="1"/>
    <col min="2" max="2" width="80.85546875" style="33" customWidth="1"/>
    <col min="3" max="3" width="7.28515625" style="33" bestFit="1" customWidth="1"/>
    <col min="4" max="4" width="10.85546875" style="33" customWidth="1"/>
    <col min="5" max="16384" width="9.28515625" style="33"/>
  </cols>
  <sheetData>
    <row r="1" spans="1:13" s="28" customFormat="1" x14ac:dyDescent="0.2">
      <c r="A1" s="51" t="s">
        <v>9</v>
      </c>
      <c r="B1" s="52"/>
      <c r="C1" s="52"/>
      <c r="D1" s="52"/>
      <c r="E1" s="27"/>
      <c r="F1" s="27"/>
      <c r="G1" s="27"/>
      <c r="H1" s="27"/>
      <c r="I1" s="27"/>
      <c r="J1" s="27"/>
      <c r="K1" s="27"/>
      <c r="L1" s="27"/>
      <c r="M1" s="27"/>
    </row>
    <row r="2" spans="1:13" s="28" customFormat="1" x14ac:dyDescent="0.2">
      <c r="A2" s="53" t="s">
        <v>10</v>
      </c>
      <c r="B2" s="52"/>
      <c r="C2" s="52"/>
      <c r="D2" s="52"/>
      <c r="E2" s="29"/>
      <c r="F2" s="29"/>
      <c r="G2" s="29"/>
      <c r="H2" s="29"/>
      <c r="I2" s="29"/>
      <c r="J2" s="29"/>
      <c r="K2" s="29"/>
      <c r="L2" s="29"/>
      <c r="M2" s="29"/>
    </row>
    <row r="3" spans="1:13" s="28" customFormat="1" x14ac:dyDescent="0.2">
      <c r="A3" s="51" t="s">
        <v>69</v>
      </c>
      <c r="B3" s="52"/>
      <c r="C3" s="52"/>
      <c r="D3" s="52"/>
      <c r="E3" s="27"/>
      <c r="F3" s="27"/>
      <c r="G3" s="27"/>
      <c r="H3" s="27"/>
      <c r="I3" s="27"/>
      <c r="J3" s="27"/>
      <c r="K3" s="27"/>
      <c r="L3" s="27"/>
      <c r="M3" s="27"/>
    </row>
    <row r="4" spans="1:13" s="28" customFormat="1" x14ac:dyDescent="0.2">
      <c r="A4" s="53" t="s">
        <v>70</v>
      </c>
      <c r="B4" s="52"/>
      <c r="C4" s="52"/>
      <c r="D4" s="52"/>
      <c r="E4" s="29"/>
      <c r="F4" s="29"/>
      <c r="G4" s="29"/>
      <c r="H4" s="29"/>
      <c r="I4" s="29"/>
      <c r="J4" s="29"/>
      <c r="K4" s="29"/>
      <c r="L4" s="29"/>
      <c r="M4" s="29"/>
    </row>
    <row r="6" spans="1:13" ht="28.8" x14ac:dyDescent="0.3">
      <c r="A6" s="30"/>
      <c r="B6" s="30"/>
      <c r="C6" s="31" t="s">
        <v>22</v>
      </c>
      <c r="D6" s="32" t="s">
        <v>23</v>
      </c>
    </row>
    <row r="7" spans="1:13" ht="45" customHeight="1" x14ac:dyDescent="0.3">
      <c r="A7" s="47" t="s">
        <v>57</v>
      </c>
      <c r="B7" s="41" t="s">
        <v>24</v>
      </c>
      <c r="C7" s="1">
        <f>IFERROR(COUNTIF(Textual!$E$6:$E$6,2),"")</f>
        <v>1</v>
      </c>
      <c r="D7" s="2">
        <f>IFERROR(C7/$C$10,"")</f>
        <v>1</v>
      </c>
    </row>
    <row r="8" spans="1:13" ht="43.2" x14ac:dyDescent="0.3">
      <c r="A8" s="48"/>
      <c r="B8" s="41" t="s">
        <v>25</v>
      </c>
      <c r="C8" s="1">
        <f>IFERROR(COUNTIF(Textual!$E$6:$E$6,1),"")</f>
        <v>0</v>
      </c>
      <c r="D8" s="2">
        <f t="shared" ref="D8:D9" si="0">IFERROR(C8/$C$10,"")</f>
        <v>0</v>
      </c>
    </row>
    <row r="9" spans="1:13" ht="28.8" x14ac:dyDescent="0.3">
      <c r="A9" s="34" t="s">
        <v>20</v>
      </c>
      <c r="B9" s="41" t="s">
        <v>26</v>
      </c>
      <c r="C9" s="1">
        <f>IFERROR(COUNTIF(Textual!$G$6:$G$6,0),"")</f>
        <v>0</v>
      </c>
      <c r="D9" s="2">
        <f t="shared" si="0"/>
        <v>0</v>
      </c>
    </row>
    <row r="10" spans="1:13" x14ac:dyDescent="0.3">
      <c r="A10" s="35">
        <f>SUM(C7*2+C8*1+C9*0)/C10</f>
        <v>2</v>
      </c>
      <c r="B10" s="42" t="s">
        <v>27</v>
      </c>
      <c r="C10" s="3">
        <f>SUM(C7:C9)</f>
        <v>1</v>
      </c>
      <c r="D10" s="4">
        <f>SUM(D7:D9)</f>
        <v>1</v>
      </c>
    </row>
    <row r="11" spans="1:13" s="39" customFormat="1" x14ac:dyDescent="0.3">
      <c r="A11" s="30"/>
      <c r="B11" s="36"/>
      <c r="C11" s="37"/>
      <c r="D11" s="38"/>
    </row>
    <row r="12" spans="1:13" ht="57.6" x14ac:dyDescent="0.3">
      <c r="A12" s="47" t="s">
        <v>58</v>
      </c>
      <c r="B12" s="41" t="s">
        <v>28</v>
      </c>
      <c r="C12" s="5">
        <f>IFERROR(COUNTIF(Textual!$G$6:$G$6,2),"")</f>
        <v>1</v>
      </c>
      <c r="D12" s="2">
        <f>IFERROR(C12/$C$15,"")</f>
        <v>1</v>
      </c>
    </row>
    <row r="13" spans="1:13" ht="57.6" x14ac:dyDescent="0.3">
      <c r="A13" s="48"/>
      <c r="B13" s="41" t="s">
        <v>29</v>
      </c>
      <c r="C13" s="5">
        <f>IFERROR(COUNTIF(Textual!$G$6:$G$6,1),"")</f>
        <v>0</v>
      </c>
      <c r="D13" s="2">
        <f t="shared" ref="D13:D14" si="1">IFERROR(C13/$C$15,"")</f>
        <v>0</v>
      </c>
    </row>
    <row r="14" spans="1:13" ht="57.6" x14ac:dyDescent="0.3">
      <c r="A14" s="34" t="s">
        <v>20</v>
      </c>
      <c r="B14" s="41" t="s">
        <v>30</v>
      </c>
      <c r="C14" s="5">
        <f>IFERROR(COUNTIF(Textual!$G$6:$G$6,0),"")</f>
        <v>0</v>
      </c>
      <c r="D14" s="2">
        <f t="shared" si="1"/>
        <v>0</v>
      </c>
    </row>
    <row r="15" spans="1:13" x14ac:dyDescent="0.3">
      <c r="A15" s="35">
        <f>SUM(C12*2+C13*1+C14*0)/C15</f>
        <v>2</v>
      </c>
      <c r="B15" s="42" t="s">
        <v>27</v>
      </c>
      <c r="C15" s="3">
        <f>SUM(C12:C14)</f>
        <v>1</v>
      </c>
      <c r="D15" s="4">
        <f>SUM(D12:D14)</f>
        <v>1</v>
      </c>
    </row>
    <row r="16" spans="1:13" s="39" customFormat="1" x14ac:dyDescent="0.3">
      <c r="A16" s="30"/>
      <c r="B16" s="36"/>
      <c r="C16" s="37"/>
      <c r="D16" s="38"/>
    </row>
    <row r="17" spans="1:4" ht="45" customHeight="1" x14ac:dyDescent="0.3">
      <c r="A17" s="47" t="s">
        <v>59</v>
      </c>
      <c r="B17" s="41" t="s">
        <v>31</v>
      </c>
      <c r="C17" s="6">
        <f>IFERROR(COUNTIF(Textual!$I$6:$I$6,2),"")</f>
        <v>1</v>
      </c>
      <c r="D17" s="2">
        <f>IFERROR(C17/$C$20,"")</f>
        <v>1</v>
      </c>
    </row>
    <row r="18" spans="1:4" ht="43.2" x14ac:dyDescent="0.3">
      <c r="A18" s="48"/>
      <c r="B18" s="41" t="s">
        <v>32</v>
      </c>
      <c r="C18" s="1">
        <f>IFERROR(COUNTIF(Textual!$I$6:$I$6,1),"")</f>
        <v>0</v>
      </c>
      <c r="D18" s="2">
        <f t="shared" ref="D18:D19" si="2">IFERROR(C18/$C$20,"")</f>
        <v>0</v>
      </c>
    </row>
    <row r="19" spans="1:4" ht="43.2" x14ac:dyDescent="0.3">
      <c r="A19" s="34" t="s">
        <v>20</v>
      </c>
      <c r="B19" s="41" t="s">
        <v>33</v>
      </c>
      <c r="C19" s="1">
        <f>IFERROR(COUNTIF(Textual!$I$6:$I$6,0),"")</f>
        <v>0</v>
      </c>
      <c r="D19" s="2">
        <f t="shared" si="2"/>
        <v>0</v>
      </c>
    </row>
    <row r="20" spans="1:4" x14ac:dyDescent="0.3">
      <c r="A20" s="35">
        <f>SUM(C17*2+C18*1+C19*0)/C20</f>
        <v>2</v>
      </c>
      <c r="B20" s="42" t="s">
        <v>27</v>
      </c>
      <c r="C20" s="3">
        <f>SUM(C17:C19)</f>
        <v>1</v>
      </c>
      <c r="D20" s="4">
        <f>SUM(D17:D19)</f>
        <v>1</v>
      </c>
    </row>
    <row r="21" spans="1:4" s="39" customFormat="1" x14ac:dyDescent="0.3">
      <c r="A21" s="30"/>
      <c r="B21" s="36"/>
      <c r="C21" s="37"/>
      <c r="D21" s="38"/>
    </row>
    <row r="22" spans="1:4" ht="30" customHeight="1" x14ac:dyDescent="0.3">
      <c r="A22" s="47" t="s">
        <v>60</v>
      </c>
      <c r="B22" s="41" t="s">
        <v>34</v>
      </c>
      <c r="C22" s="6">
        <f>IFERROR(COUNTIF(Textual!$K$6:$K$6,2),"")</f>
        <v>1</v>
      </c>
      <c r="D22" s="2">
        <f>IFERROR(C22/$C$25,"")</f>
        <v>1</v>
      </c>
    </row>
    <row r="23" spans="1:4" ht="28.8" x14ac:dyDescent="0.3">
      <c r="A23" s="48"/>
      <c r="B23" s="41" t="s">
        <v>35</v>
      </c>
      <c r="C23" s="1">
        <f>IFERROR(COUNTIF(Textual!$K$6:$K$6,1),"")</f>
        <v>0</v>
      </c>
      <c r="D23" s="2">
        <f t="shared" ref="D23:D24" si="3">IFERROR(C23/$C$25,"")</f>
        <v>0</v>
      </c>
    </row>
    <row r="24" spans="1:4" ht="28.8" x14ac:dyDescent="0.3">
      <c r="A24" s="34" t="s">
        <v>20</v>
      </c>
      <c r="B24" s="41" t="s">
        <v>36</v>
      </c>
      <c r="C24" s="1">
        <f>IFERROR(COUNTIF(Textual!$K$6:$K$6,0),"")</f>
        <v>0</v>
      </c>
      <c r="D24" s="2">
        <f t="shared" si="3"/>
        <v>0</v>
      </c>
    </row>
    <row r="25" spans="1:4" x14ac:dyDescent="0.3">
      <c r="A25" s="35">
        <f>SUM(C22*2+C23*1+C24*0)/C25</f>
        <v>2</v>
      </c>
      <c r="B25" s="42" t="s">
        <v>27</v>
      </c>
      <c r="C25" s="3">
        <f>SUM(C22:C24)</f>
        <v>1</v>
      </c>
      <c r="D25" s="4">
        <f>SUM(D22:D24)</f>
        <v>1</v>
      </c>
    </row>
    <row r="26" spans="1:4" s="39" customFormat="1" x14ac:dyDescent="0.3">
      <c r="A26" s="30"/>
      <c r="B26" s="36"/>
      <c r="C26" s="37"/>
      <c r="D26" s="38"/>
    </row>
    <row r="27" spans="1:4" ht="28.8" x14ac:dyDescent="0.3">
      <c r="A27" s="43"/>
      <c r="B27" s="43"/>
      <c r="C27" s="31" t="s">
        <v>22</v>
      </c>
      <c r="D27" s="32" t="s">
        <v>23</v>
      </c>
    </row>
    <row r="28" spans="1:4" ht="30" customHeight="1" x14ac:dyDescent="0.3">
      <c r="A28" s="47" t="s">
        <v>61</v>
      </c>
      <c r="B28" s="41" t="s">
        <v>37</v>
      </c>
      <c r="C28" s="1">
        <f>IFERROR(COUNTIF(Textual!$M$6:$M$6,2),"")</f>
        <v>1</v>
      </c>
      <c r="D28" s="2">
        <f>IFERROR(C28/$C$31,"")</f>
        <v>1</v>
      </c>
    </row>
    <row r="29" spans="1:4" ht="28.8" x14ac:dyDescent="0.3">
      <c r="A29" s="48"/>
      <c r="B29" s="41" t="s">
        <v>38</v>
      </c>
      <c r="C29" s="1">
        <f>IFERROR(COUNTIF(Textual!$M$6:$M$6,1),"")</f>
        <v>0</v>
      </c>
      <c r="D29" s="2">
        <f t="shared" ref="D29:D30" si="4">IFERROR(C29/$C$31,"")</f>
        <v>0</v>
      </c>
    </row>
    <row r="30" spans="1:4" ht="28.8" x14ac:dyDescent="0.3">
      <c r="A30" s="34" t="s">
        <v>20</v>
      </c>
      <c r="B30" s="41" t="s">
        <v>39</v>
      </c>
      <c r="C30" s="1">
        <f>IFERROR(COUNTIF(Textual!$M$6:$M$6,0),"")</f>
        <v>0</v>
      </c>
      <c r="D30" s="2">
        <f t="shared" si="4"/>
        <v>0</v>
      </c>
    </row>
    <row r="31" spans="1:4" x14ac:dyDescent="0.3">
      <c r="A31" s="35">
        <f>SUM(C28*2+C29*1+C30*0)/C31</f>
        <v>2</v>
      </c>
      <c r="B31" s="42" t="s">
        <v>27</v>
      </c>
      <c r="C31" s="3">
        <f>SUM(C28:C30)</f>
        <v>1</v>
      </c>
      <c r="D31" s="4">
        <f>SUM(D28:D30)</f>
        <v>1</v>
      </c>
    </row>
    <row r="32" spans="1:4" s="39" customFormat="1" x14ac:dyDescent="0.3">
      <c r="A32" s="30"/>
      <c r="B32" s="36"/>
      <c r="C32" s="37"/>
      <c r="D32" s="38"/>
    </row>
    <row r="33" spans="1:4" ht="60" customHeight="1" x14ac:dyDescent="0.3">
      <c r="A33" s="47" t="s">
        <v>62</v>
      </c>
      <c r="B33" s="41" t="s">
        <v>40</v>
      </c>
      <c r="C33" s="6">
        <f>IFERROR(COUNTIF(Textual!$O$6:$O$6,2),"")</f>
        <v>0</v>
      </c>
      <c r="D33" s="2">
        <f>IFERROR(C33/$C$36,"")</f>
        <v>0</v>
      </c>
    </row>
    <row r="34" spans="1:4" ht="57.6" x14ac:dyDescent="0.3">
      <c r="A34" s="48"/>
      <c r="B34" s="41" t="s">
        <v>41</v>
      </c>
      <c r="C34" s="1">
        <f>IFERROR(COUNTIF(Textual!$O$6:$O$6,1),"")</f>
        <v>1</v>
      </c>
      <c r="D34" s="2">
        <f t="shared" ref="D34:D35" si="5">IFERROR(C34/$C$36,"")</f>
        <v>1</v>
      </c>
    </row>
    <row r="35" spans="1:4" ht="57.6" x14ac:dyDescent="0.3">
      <c r="A35" s="34" t="s">
        <v>20</v>
      </c>
      <c r="B35" s="41" t="s">
        <v>42</v>
      </c>
      <c r="C35" s="1">
        <f>IFERROR(COUNTIF(Textual!$O$6:$O$6,0),"")</f>
        <v>0</v>
      </c>
      <c r="D35" s="2">
        <f t="shared" si="5"/>
        <v>0</v>
      </c>
    </row>
    <row r="36" spans="1:4" x14ac:dyDescent="0.3">
      <c r="A36" s="35">
        <f>SUM(C33*2+C34*1+C35*0)/C36</f>
        <v>1</v>
      </c>
      <c r="B36" s="42" t="s">
        <v>27</v>
      </c>
      <c r="C36" s="3">
        <f>SUM(C33:C35)</f>
        <v>1</v>
      </c>
      <c r="D36" s="4">
        <f>SUM(D33:D35)</f>
        <v>1</v>
      </c>
    </row>
    <row r="37" spans="1:4" s="39" customFormat="1" x14ac:dyDescent="0.3">
      <c r="A37" s="30"/>
      <c r="B37" s="36"/>
      <c r="C37" s="37"/>
      <c r="D37" s="38"/>
    </row>
    <row r="38" spans="1:4" ht="45" customHeight="1" x14ac:dyDescent="0.3">
      <c r="A38" s="47" t="s">
        <v>63</v>
      </c>
      <c r="B38" s="41" t="s">
        <v>43</v>
      </c>
      <c r="C38" s="6">
        <f>IFERROR(COUNTIF(Textual!$Q$6:$Q$6,2),"")</f>
        <v>0</v>
      </c>
      <c r="D38" s="2">
        <f>IFERROR(C38/$C$41,"")</f>
        <v>0</v>
      </c>
    </row>
    <row r="39" spans="1:4" ht="43.2" x14ac:dyDescent="0.3">
      <c r="A39" s="48"/>
      <c r="B39" s="41" t="s">
        <v>44</v>
      </c>
      <c r="C39" s="1">
        <f>IFERROR(COUNTIF(Textual!$Q$6:$Q$6,1),"")</f>
        <v>1</v>
      </c>
      <c r="D39" s="2">
        <f t="shared" ref="D39:D40" si="6">IFERROR(C39/$C$41,"")</f>
        <v>1</v>
      </c>
    </row>
    <row r="40" spans="1:4" ht="43.2" x14ac:dyDescent="0.3">
      <c r="A40" s="34" t="s">
        <v>20</v>
      </c>
      <c r="B40" s="41" t="s">
        <v>45</v>
      </c>
      <c r="C40" s="1">
        <f>IFERROR(COUNTIF(Textual!$Q$6:$Q$6,0),"")</f>
        <v>0</v>
      </c>
      <c r="D40" s="2">
        <f t="shared" si="6"/>
        <v>0</v>
      </c>
    </row>
    <row r="41" spans="1:4" x14ac:dyDescent="0.3">
      <c r="A41" s="35">
        <f>SUM(C38*2+C39*1+C40*0)/C41</f>
        <v>1</v>
      </c>
      <c r="B41" s="42" t="s">
        <v>27</v>
      </c>
      <c r="C41" s="3">
        <f>SUM(C38:C40)</f>
        <v>1</v>
      </c>
      <c r="D41" s="4">
        <f>SUM(D38:D40)</f>
        <v>1</v>
      </c>
    </row>
    <row r="42" spans="1:4" s="39" customFormat="1" x14ac:dyDescent="0.3">
      <c r="A42" s="30"/>
      <c r="B42" s="36"/>
      <c r="C42" s="37"/>
      <c r="D42" s="38"/>
    </row>
    <row r="43" spans="1:4" ht="30" customHeight="1" x14ac:dyDescent="0.3">
      <c r="A43" s="47" t="s">
        <v>64</v>
      </c>
      <c r="B43" s="41" t="s">
        <v>46</v>
      </c>
      <c r="C43" s="6">
        <f>IFERROR(COUNTIF(Textual!$S$6:$S$6,2),"")</f>
        <v>1</v>
      </c>
      <c r="D43" s="2">
        <f>IFERROR(C43/$C$46,"")</f>
        <v>1</v>
      </c>
    </row>
    <row r="44" spans="1:4" ht="43.2" x14ac:dyDescent="0.3">
      <c r="A44" s="48"/>
      <c r="B44" s="41" t="s">
        <v>47</v>
      </c>
      <c r="C44" s="1">
        <f>IFERROR(COUNTIF(Textual!$S$6:$S$6,1),"")</f>
        <v>0</v>
      </c>
      <c r="D44" s="2">
        <f t="shared" ref="D44:D45" si="7">IFERROR(C44/$C$46,"")</f>
        <v>0</v>
      </c>
    </row>
    <row r="45" spans="1:4" ht="43.2" x14ac:dyDescent="0.3">
      <c r="A45" s="34" t="s">
        <v>20</v>
      </c>
      <c r="B45" s="41" t="s">
        <v>48</v>
      </c>
      <c r="C45" s="1">
        <f>IFERROR(COUNTIF(Textual!$S$6:$S$6,0),"")</f>
        <v>0</v>
      </c>
      <c r="D45" s="2">
        <f t="shared" si="7"/>
        <v>0</v>
      </c>
    </row>
    <row r="46" spans="1:4" x14ac:dyDescent="0.3">
      <c r="A46" s="35">
        <f>SUM(C43*2+C44*1+C45*0)/C46</f>
        <v>2</v>
      </c>
      <c r="B46" s="42" t="s">
        <v>27</v>
      </c>
      <c r="C46" s="3">
        <f>SUM(C43:C45)</f>
        <v>1</v>
      </c>
      <c r="D46" s="4">
        <f>SUM(D43:D45)</f>
        <v>1</v>
      </c>
    </row>
    <row r="47" spans="1:4" s="39" customFormat="1" x14ac:dyDescent="0.3">
      <c r="A47" s="30"/>
      <c r="B47" s="36"/>
      <c r="C47" s="37"/>
      <c r="D47" s="38"/>
    </row>
    <row r="48" spans="1:4" ht="28.8" x14ac:dyDescent="0.3">
      <c r="A48" s="43"/>
      <c r="B48" s="43"/>
      <c r="C48" s="31" t="s">
        <v>22</v>
      </c>
      <c r="D48" s="32" t="s">
        <v>23</v>
      </c>
    </row>
    <row r="49" spans="1:4" ht="45" customHeight="1" x14ac:dyDescent="0.3">
      <c r="A49" s="47" t="s">
        <v>65</v>
      </c>
      <c r="B49" s="41" t="s">
        <v>66</v>
      </c>
      <c r="C49" s="1">
        <f>IFERROR(COUNTIF(Textual!$U$6:$U$6,2),"")</f>
        <v>1</v>
      </c>
      <c r="D49" s="2">
        <f>IFERROR(C49/$C$52,"")</f>
        <v>1</v>
      </c>
    </row>
    <row r="50" spans="1:4" ht="43.2" x14ac:dyDescent="0.3">
      <c r="A50" s="48"/>
      <c r="B50" s="41" t="s">
        <v>67</v>
      </c>
      <c r="C50" s="1">
        <f>IFERROR(COUNTIF(Textual!$U$6:$U$6,1),"")</f>
        <v>0</v>
      </c>
      <c r="D50" s="2">
        <f t="shared" ref="D50:D51" si="8">IFERROR(C50/$C$52,"")</f>
        <v>0</v>
      </c>
    </row>
    <row r="51" spans="1:4" ht="43.2" x14ac:dyDescent="0.3">
      <c r="A51" s="34" t="s">
        <v>20</v>
      </c>
      <c r="B51" s="41" t="s">
        <v>49</v>
      </c>
      <c r="C51" s="1">
        <f>IFERROR(COUNTIF(Textual!$U$6:$U$6,0),"")</f>
        <v>0</v>
      </c>
      <c r="D51" s="2">
        <f t="shared" si="8"/>
        <v>0</v>
      </c>
    </row>
    <row r="52" spans="1:4" x14ac:dyDescent="0.3">
      <c r="A52" s="35">
        <f>SUM(C49*2+C50*1+C51*0)/C52</f>
        <v>2</v>
      </c>
      <c r="B52" s="42" t="s">
        <v>27</v>
      </c>
      <c r="C52" s="3">
        <f>SUM(C49:C51)</f>
        <v>1</v>
      </c>
      <c r="D52" s="2">
        <f>SUM(D49:D51)</f>
        <v>1</v>
      </c>
    </row>
    <row r="53" spans="1:4" s="39" customFormat="1" x14ac:dyDescent="0.3">
      <c r="A53" s="30"/>
      <c r="B53" s="36"/>
      <c r="C53" s="37"/>
      <c r="D53" s="38"/>
    </row>
    <row r="54" spans="1:4" ht="57.6" x14ac:dyDescent="0.3">
      <c r="A54" s="47" t="s">
        <v>68</v>
      </c>
      <c r="B54" s="41" t="s">
        <v>50</v>
      </c>
      <c r="C54" s="6">
        <f>IFERROR(COUNTIF(Textual!$W$6:$W$6,2),"")</f>
        <v>1</v>
      </c>
      <c r="D54" s="2">
        <f>IFERROR(C54/$C$57,"")</f>
        <v>1</v>
      </c>
    </row>
    <row r="55" spans="1:4" ht="57.6" x14ac:dyDescent="0.3">
      <c r="A55" s="48"/>
      <c r="B55" s="41" t="s">
        <v>51</v>
      </c>
      <c r="C55" s="1">
        <f>IFERROR(COUNTIF(Textual!$W$6:$W$6,1),"")</f>
        <v>0</v>
      </c>
      <c r="D55" s="2">
        <f t="shared" ref="D55:D56" si="9">IFERROR(C55/$C$57,"")</f>
        <v>0</v>
      </c>
    </row>
    <row r="56" spans="1:4" ht="57.6" x14ac:dyDescent="0.3">
      <c r="A56" s="34" t="s">
        <v>20</v>
      </c>
      <c r="B56" s="41" t="s">
        <v>52</v>
      </c>
      <c r="C56" s="1">
        <f>IFERROR(COUNTIF(Textual!$W$6:$W$6,0),"")</f>
        <v>0</v>
      </c>
      <c r="D56" s="2">
        <f t="shared" si="9"/>
        <v>0</v>
      </c>
    </row>
    <row r="57" spans="1:4" x14ac:dyDescent="0.3">
      <c r="A57" s="35">
        <f>SUM(C54*2+C55*1+C56*0)/C57</f>
        <v>2</v>
      </c>
      <c r="B57" s="42" t="s">
        <v>27</v>
      </c>
      <c r="C57" s="3">
        <f>SUM(C54:C56)</f>
        <v>1</v>
      </c>
      <c r="D57" s="4">
        <f>SUM(D54:D56)</f>
        <v>1</v>
      </c>
    </row>
    <row r="58" spans="1:4" s="39" customFormat="1" x14ac:dyDescent="0.3">
      <c r="A58" s="30"/>
      <c r="B58" s="36"/>
      <c r="C58" s="37"/>
      <c r="D58" s="38"/>
    </row>
    <row r="59" spans="1:4" ht="30" customHeight="1" x14ac:dyDescent="0.3">
      <c r="A59" s="47" t="s">
        <v>4</v>
      </c>
      <c r="B59" s="41" t="s">
        <v>53</v>
      </c>
      <c r="C59" s="6">
        <f>IFERROR(COUNTIF(Textual!$Y$6:$Y$6,2),"")</f>
        <v>1</v>
      </c>
      <c r="D59" s="2">
        <f>IFERROR(C59/$C$62,"")</f>
        <v>1</v>
      </c>
    </row>
    <row r="60" spans="1:4" ht="28.8" x14ac:dyDescent="0.3">
      <c r="A60" s="48"/>
      <c r="B60" s="41" t="s">
        <v>54</v>
      </c>
      <c r="C60" s="1">
        <f>IFERROR(COUNTIF(Textual!$Y$6:$Y$6,1),"")</f>
        <v>0</v>
      </c>
      <c r="D60" s="2">
        <f t="shared" ref="D60:D61" si="10">IFERROR(C60/$C$62,"")</f>
        <v>0</v>
      </c>
    </row>
    <row r="61" spans="1:4" ht="28.8" x14ac:dyDescent="0.3">
      <c r="A61" s="34" t="s">
        <v>20</v>
      </c>
      <c r="B61" s="41" t="s">
        <v>55</v>
      </c>
      <c r="C61" s="1">
        <f>IFERROR(COUNTIF(Textual!$Y$6:$Y$6,0),"")</f>
        <v>0</v>
      </c>
      <c r="D61" s="2">
        <f t="shared" si="10"/>
        <v>0</v>
      </c>
    </row>
    <row r="62" spans="1:4" x14ac:dyDescent="0.3">
      <c r="A62" s="35">
        <f>SUM(C59*2+C60*1+C61*0)/C62</f>
        <v>2</v>
      </c>
      <c r="B62" s="42" t="s">
        <v>27</v>
      </c>
      <c r="C62" s="3">
        <f>SUM(C59:C61)</f>
        <v>1</v>
      </c>
      <c r="D62" s="4">
        <f>SUM(D59:D61)</f>
        <v>1</v>
      </c>
    </row>
    <row r="64" spans="1:4" x14ac:dyDescent="0.2">
      <c r="A64" s="40">
        <f>AVERAGE(A10,A15,A20,A25,A31,A36,A41,A46,A52,A57,A62)</f>
        <v>1.8181818181818181</v>
      </c>
      <c r="B64" s="49" t="s">
        <v>56</v>
      </c>
      <c r="C64" s="50"/>
      <c r="D64" s="50"/>
    </row>
  </sheetData>
  <sheetProtection sheet="1" objects="1" scenarios="1"/>
  <mergeCells count="16">
    <mergeCell ref="A1:D1"/>
    <mergeCell ref="A2:D2"/>
    <mergeCell ref="A3:D3"/>
    <mergeCell ref="A4:D4"/>
    <mergeCell ref="A33:A34"/>
    <mergeCell ref="A28:A29"/>
    <mergeCell ref="A22:A23"/>
    <mergeCell ref="A17:A18"/>
    <mergeCell ref="A12:A13"/>
    <mergeCell ref="A7:A8"/>
    <mergeCell ref="A38:A39"/>
    <mergeCell ref="B64:D64"/>
    <mergeCell ref="A59:A60"/>
    <mergeCell ref="A54:A55"/>
    <mergeCell ref="A49:A50"/>
    <mergeCell ref="A43:A44"/>
  </mergeCells>
  <printOptions horizontalCentered="1"/>
  <pageMargins left="0.5" right="0.5" top="0.5" bottom="0.5" header="0.3" footer="0.3"/>
  <pageSetup orientation="portrait" r:id="rId1"/>
  <rowBreaks count="1" manualBreakCount="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7"/>
  <sheetViews>
    <sheetView zoomScaleNormal="100" workbookViewId="0">
      <selection activeCell="I10" sqref="I10"/>
    </sheetView>
  </sheetViews>
  <sheetFormatPr defaultColWidth="10.7109375" defaultRowHeight="10.199999999999999" x14ac:dyDescent="0.2"/>
  <cols>
    <col min="1" max="1" width="7.28515625" style="8" bestFit="1" customWidth="1"/>
    <col min="2" max="12" width="5.7109375" style="9" bestFit="1" customWidth="1"/>
    <col min="13" max="13" width="6.7109375" style="10" bestFit="1" customWidth="1"/>
    <col min="14" max="16384" width="10.7109375" style="7"/>
  </cols>
  <sheetData>
    <row r="1" spans="1:27" ht="14.4" x14ac:dyDescent="0.2">
      <c r="A1" s="54" t="s">
        <v>9</v>
      </c>
      <c r="B1" s="54"/>
      <c r="C1" s="54"/>
      <c r="D1" s="54"/>
      <c r="E1" s="54"/>
      <c r="F1" s="54"/>
      <c r="G1" s="54"/>
      <c r="H1" s="54"/>
      <c r="I1" s="54"/>
      <c r="J1" s="54"/>
      <c r="K1" s="54"/>
      <c r="L1" s="54"/>
      <c r="M1" s="54"/>
    </row>
    <row r="2" spans="1:27" ht="13.5" customHeight="1" x14ac:dyDescent="0.2">
      <c r="A2" s="55" t="s">
        <v>10</v>
      </c>
      <c r="B2" s="55"/>
      <c r="C2" s="55"/>
      <c r="D2" s="55"/>
      <c r="E2" s="55"/>
      <c r="F2" s="55"/>
      <c r="G2" s="55"/>
      <c r="H2" s="55"/>
      <c r="I2" s="55"/>
      <c r="J2" s="55"/>
      <c r="K2" s="55"/>
      <c r="L2" s="55"/>
      <c r="M2" s="55"/>
    </row>
    <row r="3" spans="1:27" ht="13.5" customHeight="1" x14ac:dyDescent="0.2">
      <c r="A3" s="54" t="s">
        <v>69</v>
      </c>
      <c r="B3" s="54"/>
      <c r="C3" s="54"/>
      <c r="D3" s="54"/>
      <c r="E3" s="54"/>
      <c r="F3" s="54"/>
      <c r="G3" s="54"/>
      <c r="H3" s="54"/>
      <c r="I3" s="54"/>
      <c r="J3" s="54"/>
      <c r="K3" s="54"/>
      <c r="L3" s="54"/>
      <c r="M3" s="54"/>
    </row>
    <row r="4" spans="1:27" ht="13.5" customHeight="1" x14ac:dyDescent="0.2">
      <c r="A4" s="55" t="s">
        <v>70</v>
      </c>
      <c r="B4" s="55"/>
      <c r="C4" s="55"/>
      <c r="D4" s="55"/>
      <c r="E4" s="55"/>
      <c r="F4" s="55"/>
      <c r="G4" s="55"/>
      <c r="H4" s="55"/>
      <c r="I4" s="55"/>
      <c r="J4" s="55"/>
      <c r="K4" s="55"/>
      <c r="L4" s="55"/>
      <c r="M4" s="55"/>
    </row>
    <row r="5" spans="1:27" ht="13.5" customHeight="1" x14ac:dyDescent="0.2"/>
    <row r="6" spans="1:27" s="14" customFormat="1" ht="13.5" customHeight="1" x14ac:dyDescent="0.2">
      <c r="A6" s="11" t="s">
        <v>8</v>
      </c>
      <c r="B6" s="12" t="s">
        <v>7</v>
      </c>
      <c r="C6" s="12" t="s">
        <v>5</v>
      </c>
      <c r="D6" s="12" t="s">
        <v>11</v>
      </c>
      <c r="E6" s="12" t="s">
        <v>12</v>
      </c>
      <c r="F6" s="12" t="s">
        <v>13</v>
      </c>
      <c r="G6" s="12" t="s">
        <v>14</v>
      </c>
      <c r="H6" s="12" t="s">
        <v>15</v>
      </c>
      <c r="I6" s="12" t="s">
        <v>16</v>
      </c>
      <c r="J6" s="12" t="s">
        <v>17</v>
      </c>
      <c r="K6" s="12" t="s">
        <v>18</v>
      </c>
      <c r="L6" s="12" t="s">
        <v>19</v>
      </c>
      <c r="M6" s="13" t="s">
        <v>20</v>
      </c>
      <c r="O6" s="11"/>
      <c r="P6" s="12"/>
      <c r="Q6" s="12"/>
      <c r="R6" s="12"/>
      <c r="S6" s="12"/>
      <c r="T6" s="12"/>
      <c r="U6" s="12"/>
      <c r="V6" s="12"/>
      <c r="W6" s="12"/>
      <c r="X6" s="12"/>
      <c r="Y6" s="12"/>
      <c r="Z6" s="12"/>
      <c r="AA6" s="13"/>
    </row>
    <row r="7" spans="1:27" s="17" customFormat="1" ht="13.5" customHeight="1" x14ac:dyDescent="0.2">
      <c r="A7" s="8">
        <v>1</v>
      </c>
      <c r="B7" s="15">
        <f>Textual!E6</f>
        <v>2</v>
      </c>
      <c r="C7" s="15">
        <f>Textual!G6</f>
        <v>2</v>
      </c>
      <c r="D7" s="15">
        <f>Textual!I6</f>
        <v>2</v>
      </c>
      <c r="E7" s="15">
        <f>Textual!K6</f>
        <v>2</v>
      </c>
      <c r="F7" s="15">
        <f>Textual!M6</f>
        <v>2</v>
      </c>
      <c r="G7" s="15">
        <f>Textual!O6</f>
        <v>1</v>
      </c>
      <c r="H7" s="15">
        <f>Textual!Q6</f>
        <v>1</v>
      </c>
      <c r="I7" s="15">
        <f>Textual!S6</f>
        <v>2</v>
      </c>
      <c r="J7" s="15">
        <f>Textual!U6</f>
        <v>2</v>
      </c>
      <c r="K7" s="15">
        <f>Textual!W6</f>
        <v>2</v>
      </c>
      <c r="L7" s="15">
        <f>Textual!Y6</f>
        <v>2</v>
      </c>
      <c r="M7" s="16">
        <f>AVERAGE(B7:L7)</f>
        <v>1.8181818181818181</v>
      </c>
      <c r="O7" s="8"/>
      <c r="P7" s="15"/>
      <c r="Q7" s="15"/>
      <c r="R7" s="15"/>
      <c r="S7" s="15"/>
      <c r="T7" s="15"/>
      <c r="U7" s="15"/>
      <c r="V7" s="15"/>
      <c r="W7" s="15"/>
      <c r="X7" s="15"/>
      <c r="Y7" s="15"/>
      <c r="Z7" s="15"/>
      <c r="AA7" s="16"/>
    </row>
    <row r="8" spans="1:27" s="17" customFormat="1" ht="13.5" customHeight="1" x14ac:dyDescent="0.2">
      <c r="A8" s="8"/>
      <c r="B8" s="15"/>
      <c r="C8" s="15"/>
      <c r="D8" s="15"/>
      <c r="E8" s="15"/>
      <c r="F8" s="15"/>
      <c r="G8" s="15"/>
      <c r="H8" s="15"/>
      <c r="I8" s="15"/>
      <c r="J8" s="15"/>
      <c r="K8" s="15"/>
      <c r="L8" s="15"/>
      <c r="M8" s="16"/>
      <c r="O8" s="8"/>
      <c r="P8" s="18"/>
      <c r="Q8" s="18"/>
      <c r="R8" s="18"/>
      <c r="S8" s="18"/>
      <c r="T8" s="18"/>
      <c r="U8" s="18"/>
      <c r="V8" s="18"/>
      <c r="W8" s="18"/>
      <c r="X8" s="18"/>
      <c r="Y8" s="18"/>
      <c r="Z8" s="18"/>
      <c r="AA8" s="16"/>
    </row>
    <row r="9" spans="1:27" ht="13.5" customHeight="1" x14ac:dyDescent="0.2">
      <c r="A9" s="19" t="s">
        <v>21</v>
      </c>
      <c r="B9" s="16">
        <f t="shared" ref="B9:M9" si="0">AVERAGE(B7:B8)</f>
        <v>2</v>
      </c>
      <c r="C9" s="16">
        <f t="shared" si="0"/>
        <v>2</v>
      </c>
      <c r="D9" s="16">
        <f t="shared" si="0"/>
        <v>2</v>
      </c>
      <c r="E9" s="16">
        <f t="shared" si="0"/>
        <v>2</v>
      </c>
      <c r="F9" s="16">
        <f t="shared" si="0"/>
        <v>2</v>
      </c>
      <c r="G9" s="16">
        <f t="shared" si="0"/>
        <v>1</v>
      </c>
      <c r="H9" s="16">
        <f t="shared" si="0"/>
        <v>1</v>
      </c>
      <c r="I9" s="16">
        <f t="shared" si="0"/>
        <v>2</v>
      </c>
      <c r="J9" s="16">
        <f t="shared" si="0"/>
        <v>2</v>
      </c>
      <c r="K9" s="16">
        <f t="shared" si="0"/>
        <v>2</v>
      </c>
      <c r="L9" s="16">
        <f t="shared" si="0"/>
        <v>2</v>
      </c>
      <c r="M9" s="16">
        <f t="shared" si="0"/>
        <v>1.8181818181818181</v>
      </c>
      <c r="O9" s="19"/>
      <c r="P9" s="16"/>
      <c r="Q9" s="16"/>
      <c r="R9" s="16"/>
      <c r="S9" s="16"/>
      <c r="T9" s="16"/>
      <c r="U9" s="16"/>
      <c r="V9" s="16"/>
      <c r="W9" s="16"/>
      <c r="X9" s="16"/>
      <c r="Y9" s="16"/>
      <c r="Z9" s="16"/>
      <c r="AA9" s="16"/>
    </row>
    <row r="10" spans="1:27" ht="13.5" customHeight="1" x14ac:dyDescent="0.2"/>
    <row r="11" spans="1:27" ht="13.5" customHeight="1" x14ac:dyDescent="0.2"/>
    <row r="12" spans="1:27" ht="13.5" customHeight="1" x14ac:dyDescent="0.2"/>
    <row r="13" spans="1:27" ht="13.5" customHeight="1" x14ac:dyDescent="0.2"/>
    <row r="14" spans="1:27" ht="13.5" customHeight="1" x14ac:dyDescent="0.2"/>
    <row r="15" spans="1:27" ht="13.5" customHeight="1" x14ac:dyDescent="0.2"/>
    <row r="16" spans="1:27" ht="13.5" customHeight="1" x14ac:dyDescent="0.2"/>
    <row r="17" ht="13.5" customHeight="1" x14ac:dyDescent="0.2"/>
  </sheetData>
  <sheetProtection sheet="1" objects="1" scenarios="1"/>
  <mergeCells count="4">
    <mergeCell ref="A1:M1"/>
    <mergeCell ref="A2:M2"/>
    <mergeCell ref="A3:M3"/>
    <mergeCell ref="A4:M4"/>
  </mergeCells>
  <pageMargins left="0.5" right="0.5"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6"/>
  <sheetViews>
    <sheetView zoomScaleNormal="100" workbookViewId="0">
      <selection activeCell="D6" sqref="D6"/>
    </sheetView>
  </sheetViews>
  <sheetFormatPr defaultColWidth="10.7109375" defaultRowHeight="10.199999999999999" x14ac:dyDescent="0.2"/>
  <cols>
    <col min="1" max="1" width="2.85546875" style="23" bestFit="1" customWidth="1"/>
    <col min="2" max="2" width="22.28515625" style="24" bestFit="1" customWidth="1"/>
    <col min="3" max="3" width="30.42578125" style="24" bestFit="1" customWidth="1"/>
    <col min="4" max="4" width="26.140625" style="24" bestFit="1" customWidth="1"/>
    <col min="5" max="5" width="16" style="23" customWidth="1"/>
    <col min="6" max="6" width="16" style="24" customWidth="1"/>
    <col min="7" max="7" width="16" style="23" customWidth="1"/>
    <col min="8" max="8" width="16" style="24" customWidth="1"/>
    <col min="9" max="9" width="16" style="23" customWidth="1"/>
    <col min="10" max="10" width="16" style="24" customWidth="1"/>
    <col min="11" max="11" width="16" style="23" customWidth="1"/>
    <col min="12" max="12" width="16" style="24" customWidth="1"/>
    <col min="13" max="13" width="16" style="23" customWidth="1"/>
    <col min="14" max="14" width="16" style="24" customWidth="1"/>
    <col min="15" max="15" width="16" style="23" customWidth="1"/>
    <col min="16" max="16" width="16" style="24" customWidth="1"/>
    <col min="17" max="17" width="16" style="23" customWidth="1"/>
    <col min="18" max="18" width="16" style="24" customWidth="1"/>
    <col min="19" max="19" width="16" style="23" customWidth="1"/>
    <col min="20" max="20" width="16" style="24" customWidth="1"/>
    <col min="21" max="21" width="16" style="23" customWidth="1"/>
    <col min="22" max="22" width="16" style="24" customWidth="1"/>
    <col min="23" max="23" width="16" style="23" customWidth="1"/>
    <col min="24" max="24" width="16" style="24" customWidth="1"/>
    <col min="25" max="25" width="16" style="23" customWidth="1"/>
    <col min="26" max="26" width="16" style="24" customWidth="1"/>
    <col min="27" max="28" width="16" style="26" bestFit="1" customWidth="1"/>
    <col min="29" max="16384" width="10.7109375" style="26"/>
  </cols>
  <sheetData>
    <row r="1" spans="1:28" s="7" customFormat="1" ht="14.4" x14ac:dyDescent="0.2">
      <c r="A1" s="54" t="s">
        <v>9</v>
      </c>
      <c r="B1" s="54"/>
      <c r="C1" s="54"/>
      <c r="D1" s="54"/>
      <c r="E1" s="54"/>
      <c r="F1" s="54"/>
      <c r="G1" s="54"/>
      <c r="H1" s="54"/>
      <c r="I1" s="54"/>
      <c r="J1" s="54"/>
      <c r="K1" s="54"/>
      <c r="L1" s="54"/>
      <c r="M1" s="54"/>
    </row>
    <row r="2" spans="1:28" s="7" customFormat="1" ht="13.5" customHeight="1" x14ac:dyDescent="0.2">
      <c r="A2" s="55" t="s">
        <v>10</v>
      </c>
      <c r="B2" s="55"/>
      <c r="C2" s="55"/>
      <c r="D2" s="55"/>
      <c r="E2" s="55"/>
      <c r="F2" s="55"/>
      <c r="G2" s="55"/>
      <c r="H2" s="55"/>
      <c r="I2" s="55"/>
      <c r="J2" s="55"/>
      <c r="K2" s="55"/>
      <c r="L2" s="55"/>
      <c r="M2" s="55"/>
    </row>
    <row r="3" spans="1:28" s="7" customFormat="1" ht="13.5" customHeight="1" x14ac:dyDescent="0.2">
      <c r="A3" s="54" t="s">
        <v>69</v>
      </c>
      <c r="B3" s="54"/>
      <c r="C3" s="54"/>
      <c r="D3" s="54"/>
      <c r="E3" s="54"/>
      <c r="F3" s="54"/>
      <c r="G3" s="54"/>
      <c r="H3" s="54"/>
      <c r="I3" s="54"/>
      <c r="J3" s="54"/>
      <c r="K3" s="54"/>
      <c r="L3" s="54"/>
      <c r="M3" s="54"/>
    </row>
    <row r="4" spans="1:28" s="7" customFormat="1" ht="13.5" customHeight="1" x14ac:dyDescent="0.2">
      <c r="A4" s="55" t="s">
        <v>70</v>
      </c>
      <c r="B4" s="55"/>
      <c r="C4" s="55"/>
      <c r="D4" s="55"/>
      <c r="E4" s="55"/>
      <c r="F4" s="55"/>
      <c r="G4" s="55"/>
      <c r="H4" s="55"/>
      <c r="I4" s="55"/>
      <c r="J4" s="55"/>
      <c r="K4" s="55"/>
      <c r="L4" s="55"/>
      <c r="M4" s="55"/>
    </row>
    <row r="5" spans="1:28" s="22" customFormat="1" ht="81.599999999999994" x14ac:dyDescent="0.2">
      <c r="A5" s="20" t="s">
        <v>8</v>
      </c>
      <c r="B5" s="21" t="s">
        <v>0</v>
      </c>
      <c r="C5" s="21" t="s">
        <v>1</v>
      </c>
      <c r="D5" s="21" t="s">
        <v>2</v>
      </c>
      <c r="E5" s="21" t="s">
        <v>57</v>
      </c>
      <c r="F5" s="21" t="s">
        <v>3</v>
      </c>
      <c r="G5" s="21" t="s">
        <v>58</v>
      </c>
      <c r="H5" s="21" t="s">
        <v>3</v>
      </c>
      <c r="I5" s="21" t="s">
        <v>59</v>
      </c>
      <c r="J5" s="21" t="s">
        <v>3</v>
      </c>
      <c r="K5" s="21" t="s">
        <v>60</v>
      </c>
      <c r="L5" s="21" t="s">
        <v>3</v>
      </c>
      <c r="M5" s="21" t="s">
        <v>61</v>
      </c>
      <c r="N5" s="21" t="s">
        <v>3</v>
      </c>
      <c r="O5" s="21" t="s">
        <v>62</v>
      </c>
      <c r="P5" s="21" t="s">
        <v>3</v>
      </c>
      <c r="Q5" s="21" t="s">
        <v>63</v>
      </c>
      <c r="R5" s="21" t="s">
        <v>3</v>
      </c>
      <c r="S5" s="21" t="s">
        <v>64</v>
      </c>
      <c r="T5" s="21" t="s">
        <v>3</v>
      </c>
      <c r="U5" s="21" t="s">
        <v>65</v>
      </c>
      <c r="V5" s="21" t="s">
        <v>3</v>
      </c>
      <c r="W5" s="21" t="s">
        <v>68</v>
      </c>
      <c r="X5" s="21" t="s">
        <v>3</v>
      </c>
      <c r="Y5" s="21" t="s">
        <v>4</v>
      </c>
      <c r="Z5" s="21" t="s">
        <v>3</v>
      </c>
    </row>
    <row r="6" spans="1:28" s="24" customFormat="1" x14ac:dyDescent="0.2">
      <c r="A6" s="23">
        <v>1</v>
      </c>
      <c r="B6" s="44"/>
      <c r="C6" s="44"/>
      <c r="D6" s="44"/>
      <c r="E6" s="45">
        <v>2</v>
      </c>
      <c r="F6" s="44" t="s">
        <v>6</v>
      </c>
      <c r="G6" s="45">
        <v>2</v>
      </c>
      <c r="H6" s="44" t="s">
        <v>6</v>
      </c>
      <c r="I6" s="45">
        <v>2</v>
      </c>
      <c r="J6" s="44" t="s">
        <v>6</v>
      </c>
      <c r="K6" s="45">
        <v>2</v>
      </c>
      <c r="L6" s="44" t="s">
        <v>6</v>
      </c>
      <c r="M6" s="45">
        <v>2</v>
      </c>
      <c r="N6" s="44" t="s">
        <v>6</v>
      </c>
      <c r="O6" s="45">
        <v>1</v>
      </c>
      <c r="P6" s="44" t="s">
        <v>6</v>
      </c>
      <c r="Q6" s="45">
        <v>1</v>
      </c>
      <c r="R6" s="44" t="s">
        <v>6</v>
      </c>
      <c r="S6" s="45">
        <v>2</v>
      </c>
      <c r="T6" s="44" t="s">
        <v>6</v>
      </c>
      <c r="U6" s="45">
        <v>2</v>
      </c>
      <c r="V6" s="44" t="s">
        <v>6</v>
      </c>
      <c r="W6" s="45">
        <v>2</v>
      </c>
      <c r="X6" s="44" t="s">
        <v>6</v>
      </c>
      <c r="Y6" s="45">
        <v>2</v>
      </c>
      <c r="Z6" s="44" t="s">
        <v>6</v>
      </c>
      <c r="AA6" s="46">
        <v>44193.72</v>
      </c>
      <c r="AB6" s="25">
        <v>44193.72</v>
      </c>
    </row>
  </sheetData>
  <sheetProtection sheet="1" objects="1" scenarios="1"/>
  <mergeCells count="4">
    <mergeCell ref="A1:M1"/>
    <mergeCell ref="A2:M2"/>
    <mergeCell ref="A3:M3"/>
    <mergeCell ref="A4:M4"/>
  </mergeCells>
  <printOptions headings="1" gridLines="1"/>
  <pageMargins left="0.5" right="0.5" top="0.5" bottom="0.5" header="0.3" footer="0.3"/>
  <pageSetup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2019-03-05T14:39:42Z</cp:lastPrinted>
  <dcterms:created xsi:type="dcterms:W3CDTF">2019-03-05T14:19:34Z</dcterms:created>
  <dcterms:modified xsi:type="dcterms:W3CDTF">2022-04-27T18:36:18Z</dcterms:modified>
</cp:coreProperties>
</file>