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
    </mc:Choice>
  </mc:AlternateContent>
  <xr:revisionPtr revIDLastSave="0" documentId="8_{8EB7CADF-4C0C-464B-8E88-A54F42114472}"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Textual" sheetId="5" r:id="rId2"/>
    <sheet name="Numeric" sheetId="6"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 l="1"/>
  <c r="C38" i="3"/>
  <c r="C7" i="3" l="1"/>
  <c r="C59" i="3"/>
  <c r="C58" i="3"/>
  <c r="C57" i="3"/>
  <c r="C54" i="3"/>
  <c r="C53" i="3"/>
  <c r="C52" i="3"/>
  <c r="C49" i="3"/>
  <c r="C48" i="3"/>
  <c r="C47" i="3"/>
  <c r="C44" i="3"/>
  <c r="C43" i="3"/>
  <c r="C42" i="3"/>
  <c r="C37" i="3"/>
  <c r="C34" i="3"/>
  <c r="C33" i="3"/>
  <c r="C32" i="3"/>
  <c r="C29" i="3"/>
  <c r="C28" i="3"/>
  <c r="C27" i="3"/>
  <c r="C24" i="3"/>
  <c r="C23" i="3"/>
  <c r="C22" i="3"/>
  <c r="C19" i="3"/>
  <c r="C18" i="3"/>
  <c r="C17" i="3"/>
  <c r="C14" i="3"/>
  <c r="C13" i="3"/>
  <c r="C12" i="3"/>
  <c r="C9" i="3"/>
  <c r="C8" i="3"/>
  <c r="L7" i="6"/>
  <c r="K7" i="6"/>
  <c r="J7" i="6"/>
  <c r="I7" i="6"/>
  <c r="H7" i="6"/>
  <c r="G7" i="6"/>
  <c r="F7" i="6"/>
  <c r="E7" i="6"/>
  <c r="D7" i="6"/>
  <c r="C7" i="6"/>
  <c r="B7" i="6"/>
  <c r="D9" i="6" l="1"/>
  <c r="L9" i="6"/>
  <c r="H9" i="6"/>
  <c r="E9" i="6"/>
  <c r="I9" i="6"/>
  <c r="B9" i="6"/>
  <c r="F9" i="6"/>
  <c r="J9" i="6"/>
  <c r="C9" i="6"/>
  <c r="G9" i="6"/>
  <c r="K9" i="6"/>
  <c r="M7" i="6"/>
  <c r="N7" i="6"/>
  <c r="N9" i="6" l="1"/>
  <c r="M9" i="6"/>
  <c r="C45" i="3" l="1"/>
  <c r="C35" i="3"/>
  <c r="C60" i="3" l="1"/>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A35" i="3"/>
  <c r="D13" i="3"/>
  <c r="D9" i="3"/>
  <c r="D8" i="3"/>
  <c r="D55" i="3"/>
  <c r="D7" i="3"/>
  <c r="A10" i="3"/>
  <c r="D40" i="3" l="1"/>
  <c r="D20" i="3"/>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<sst xmlns="http://schemas.openxmlformats.org/spreadsheetml/2006/main" count="140" uniqueCount="95">
  <si>
    <t>#</t>
  </si>
  <si>
    <t>Mean</t>
  </si>
  <si>
    <t>Mean:</t>
  </si>
  <si>
    <t>SOUTHWESTERN OKLAHOMA STATE UNIVERSITY</t>
  </si>
  <si>
    <t>EVALUATION OF TEACHER CANDIDATE</t>
  </si>
  <si>
    <t>Count</t>
  </si>
  <si>
    <t>Pct</t>
  </si>
  <si>
    <t>Total</t>
  </si>
  <si>
    <t>Fall 2020</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</si>
  <si>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</si>
  <si>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</si>
  <si>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</si>
  <si>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</si>
  <si>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</si>
  <si>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</si>
  <si>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</si>
  <si>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</si>
  <si>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</si>
  <si>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</si>
  <si>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</si>
  <si>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</si>
  <si>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</si>
  <si>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</si>
  <si>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</si>
  <si>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</si>
  <si>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</si>
  <si>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</si>
  <si>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</si>
  <si>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</si>
  <si>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</si>
  <si>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</si>
  <si>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</si>
  <si>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</si>
  <si>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</si>
  <si>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</si>
  <si>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</si>
  <si>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</si>
  <si>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</si>
  <si>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Teacher Work Sample, English</t>
  </si>
  <si>
    <t>1. Classroom Environment and Student Demographics
(NCTE 5.1; INTASC 2; CAEP 1.4)</t>
  </si>
  <si>
    <t>Target (2 pts.): The candidate provides substantial information and description of the classroom (5 elements or more), including resources available for use, characteristics of the class and community, culture and experiences of the students, and descriptions of accommodations necessary for students with exceptionalities, gifted, and/or ELL students.</t>
  </si>
  <si>
    <t>Acceptable (1 pt.):  The candidate provides complete information and description of the classroom (4 elements), including resources available for use, characteristics of the class and community, culture and experiences of the students and descriptions of accommodations necessary for students with exceptionalities, gifted, and/or ELL students.</t>
  </si>
  <si>
    <t xml:space="preserve">Unacceptable (0 pts.):  The candidate provides basic information (1-3 elements) about the classroom, resources, characteristics of the class, culture and experience, and accommodations necessary for students with exceptionalities, gifted, and/or ELL students. </t>
  </si>
  <si>
    <t>2. Introduction of Unit
(NCTE 3.1, 5.1;  INTASC 4; CAEP 1.4, 3.5)</t>
  </si>
  <si>
    <t>Target (2 pts.):  The candidate includes an introduction of the unit, which gives an overview of the vision, context, Oklahoma Academic Standards, and the topic of the unit.  The candidate shows evidence of planning and organization.</t>
  </si>
  <si>
    <t>Acceptable (1 pt.):  The candidate includes an introduction of the unit, which gives an overview of the vision, context, Oklahoma Academic Standards, and topic of the unit.  The candidate shows some evidence of planning.</t>
  </si>
  <si>
    <t>Unacceptable (0 pts.):  The candidate does not include an introduction of the unit.  The candidate does not show evidence of planning or organization.</t>
  </si>
  <si>
    <t>3. Factors Influencing Instruction
(NCTE 5.2;  INTASC 7; CAEP 1.5)</t>
  </si>
  <si>
    <t xml:space="preserve">Target (2 pts.):  The candidate describes factors (at least two) that influence instruction.  The candidate discusses two of the following:  students’ needs, interests, prior knowledge as well as available resources, time, personal strengths, and/or curriculum.  </t>
  </si>
  <si>
    <t>Acceptable (1 pt.):  The candidate describes one factor that influences instruction.  The candidate discusses one of the following:  students’ needs, interests, prior knowledge as well as available resources, time, personal strengths, or curriculum.</t>
  </si>
  <si>
    <t xml:space="preserve">Unacceptable (0 pts.):  The candidate does not describe factors that influence instruction, such as students’ needs, interests, prior knowledge as well as available resources, time, personal strengths, or curriculum.  </t>
  </si>
  <si>
    <t>4. Specific Instructional/Collaborative Strategies
(NCTE 5.4; INTASC 8; CAEP 1.5)</t>
  </si>
  <si>
    <t>Target (2 pts.): The candidate includes instructional strategies for learners, visual, auditory, kinesthetic, and tactile, to effectively engage all students.  The candidate uses a variety of instructional strategies which are inclusive and motivating for all students.</t>
  </si>
  <si>
    <t xml:space="preserve">Acceptable (1 pt.):  The candidate includes three instructional strategies for different learners.  The candidate uses instructional strategies which are inclusive and motivating for all students.  </t>
  </si>
  <si>
    <t xml:space="preserve">Unacceptable (0 pts.):  The candidate does not provide instructional strategies.    </t>
  </si>
  <si>
    <t>5. Integration of Technology into Teaching and Learning
(NCTE 2.1; INTASC 6; CAEP 1.2, 1.3, 1.5, 3.5, 4.1)</t>
  </si>
  <si>
    <t xml:space="preserve">Target (2 pts.):  The candidate describes substantial integration of learning experiences that requires students to use technology.  The candidate describes mastery of current technologies and uses technology to enhance student learning.  </t>
  </si>
  <si>
    <t>Acceptable (1 pt.):  The candidate describes integration of technology in the classroom. The candidate describes the use of technology to enhance to student learning.</t>
  </si>
  <si>
    <t xml:space="preserve">Unacceptable (0 pts.):  The candidate does not describe integration of technology in the classroom.  The candidate does not describe the use of technology to enhance to student learning.   </t>
  </si>
  <si>
    <t>6. Assessments Tables &amp; Analysis of Results
(NCTE 3.2; INTASC 6; CAEP 1.2, 1.3, 1.5, 3.5, 4.1)</t>
  </si>
  <si>
    <t>Target (2 pts.):  The candidate demonstrates extensive assessment planning and use of assessments.  The candidate uses ongoing assessments, including formative and summative assessments.  The candidate provides students’ pretest, formative, and summative/posttest information.  Adaptations for special populations are also included.  Planned assessments are appropriate for the lesson and/or objectives and measure student achievement.  Analysis of data is noted.</t>
  </si>
  <si>
    <t>Acceptable (1 pt.):  The candidate demonstrates assessment planning and use of assessments.  The candidate provides information on students, including pretest, formative, summative/posttest.  Adaptations for special populations are also included.  Planned assessments are appropriate for the lesson and/or objectives and measure student achievement.  Analysis of data is noted.</t>
  </si>
  <si>
    <t>Unacceptable (0 pts.):  The candidate does not provide evidence of assessment planning and does not use assessments.  The candidate does not provide analysis of data.</t>
  </si>
  <si>
    <t>7. Adaptations for Special Populations
(NCTE 5; INTASC 1; CAEP 1.1, 3.5)</t>
  </si>
  <si>
    <t xml:space="preserve">Target (2 pts.):  The candidate describes two or more adaptations for special populations (students with exceptionalities, gifted, ELLs and/or delayed learners).  </t>
  </si>
  <si>
    <t>Acceptable (1 pt.):  The candidate describes one adaptation for special populations (students with exceptionalities, gifted, ELLs, and/or delayed learners).</t>
  </si>
  <si>
    <t xml:space="preserve">Unacceptable (0 pts.):  The candidate does not describe an adaptation(s) for special populations (students with exceptionalities, gifted, ELLs, and/or delayed learners).   </t>
  </si>
  <si>
    <t>8. Classroom Management
(NCTE 6.2; INTASC 3; CAEP 1.4, 2.3)</t>
  </si>
  <si>
    <t xml:space="preserve">Target (2 pts.):  The candidate discusses 3 elements of the classroom management plan to effectively manage a classroom.  The candidate describes how their classroom management plan supports student learning. </t>
  </si>
  <si>
    <t>Acceptable (1 pt.):  The candidate discusses 2 elements of the classroom management plan to effectively manage a classroom.  The candidate describes how their classroom management plan supports student learning.</t>
  </si>
  <si>
    <t xml:space="preserve">Unacceptable (0 pts.):  The candidate does not discuss his or her classroom management plan and how it supports student learning.   </t>
  </si>
  <si>
    <t>9. Recommendations for Improvement
(NCTE 7.2; INTASC 9; CAEP 1.2, 1.5, 3.6)</t>
  </si>
  <si>
    <t>Target (2 pts.): The candidate recognizes and articulates two areas in need of improvement.  The candidate identifies specific areas of future professional development.</t>
  </si>
  <si>
    <t>Acceptable (1 pt.):  The candidate recognizes an area in need of improvement.  The candidate demonstrates understanding in identifying specific areas of future professional development.</t>
  </si>
  <si>
    <t xml:space="preserve">Unacceptable (0 pts.):  The candidate does not recognize areas in need of improvement.  </t>
  </si>
  <si>
    <t>10. Lesson Plan Format
(NCTE 1.0, 3.1, 3.3, 3.4  INTASC 5; CAEP 1.3, 3.5)</t>
  </si>
  <si>
    <t xml:space="preserve">Target (2 pts.):  The candidate makes the content matter meaningful for students through practical applications and students’ prior experiences.  The candidate includes Objectives, Anticipatory Set, Modeling, Guided Practice/Monitoring, Independent Practice, Closure, and Adaptations for Special Populations (gifted, special needs, ELL, etc.) in all lessons plans.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</si>
  <si>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(gifted, special needs, ELL, etc.) in all lesson plans.</t>
  </si>
  <si>
    <t>Unacceptable (0 pts.):  The candidate does not make content matter meaningful for students through practical applications and using students’ prior experiences.  The candidate does not include Objectives, Anticipatory Set, Modeling, Guided Practice/Monitoring, Independent Practice, Closure, and Adaptations for Special Populations (gifted, special needs, ELL, etc.) in lesson plans.</t>
  </si>
  <si>
    <t xml:space="preserve">11. Grammar, Usage, and Mechanics
(NCTE 2.1, 2.2)                                                                                                           </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</si>
  <si>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</si>
  <si>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</si>
  <si>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</si>
  <si>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She explained her situation very effectively.</t>
  </si>
  <si>
    <t>The document proved thorough and convincing (52 pages).</t>
  </si>
  <si>
    <t>She did an excellent job of providing specific evidence from her individual classes.</t>
  </si>
  <si>
    <t>She mentioned how she would do more if the circumstances allowed.</t>
  </si>
  <si>
    <t>She discusses the difficulties and limitations, identifying how she would implement if she could.</t>
  </si>
  <si>
    <t>She used specific information regarding several students’ academic achievement.</t>
  </si>
  <si>
    <t>She had ESL/ELL students, IEP students, and 504 students. She made proper modifications and reflected on how she would adjust her future assignments with these students in mind.</t>
  </si>
  <si>
    <t>With all of the COVID restrictions, she navigated this management style beautifully, as well as articulated her plan for correction.</t>
  </si>
  <si>
    <t>She worked closely with CT and a mentor teacher, going above and beyond her requirements.</t>
  </si>
  <si>
    <t>I want to use it as an example for future teachers.</t>
  </si>
  <si>
    <t>She had a few areas where she repeated herself, and a few formatting issues. Otherwise, she had 52 pages of terrific evidence.</t>
  </si>
  <si>
    <t>2020/11/20 10:33:17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</si>
</sst>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pplyAlignment="0">
      <alignment vertical="top" wrapText="1"/>
      <protection locked="0"/>
    </xf>
  </cellStyleXfs>
  <cellXfs count="63">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0" fillId="0" borderId="0" xfId="0" applyNumberFormat="1"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lignment horizontal="right" vertical="top"/>
      <protection locked="0"/>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zoomScaleNormal="100" workbookViewId="0">
      <selection activeCell="C40" sqref="C40"/>
    </sheetView>
  </sheetViews>
  <sheetFormatPr defaultColWidth="9.28515625" defaultRowHeight="14.4" x14ac:dyDescent="0.2"/>
  <cols>
    <col min="1" max="1" width="24" style="7" customWidth="1"/>
    <col min="2" max="2" width="76.71093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53" t="s">
        <v>3</v>
      </c>
      <c r="B1" s="54"/>
      <c r="C1" s="54"/>
      <c r="D1" s="54"/>
      <c r="E1" s="1"/>
      <c r="F1" s="1"/>
      <c r="G1" s="1"/>
      <c r="H1" s="1"/>
      <c r="I1" s="1"/>
      <c r="J1" s="1"/>
      <c r="K1" s="1"/>
      <c r="L1" s="1"/>
      <c r="M1" s="1"/>
    </row>
    <row r="2" spans="1:13" s="2" customFormat="1" x14ac:dyDescent="0.2">
      <c r="A2" s="55" t="s">
        <v>4</v>
      </c>
      <c r="B2" s="54"/>
      <c r="C2" s="54"/>
      <c r="D2" s="54"/>
      <c r="E2" s="3"/>
      <c r="F2" s="3"/>
      <c r="G2" s="3"/>
      <c r="H2" s="3"/>
      <c r="I2" s="3"/>
      <c r="J2" s="3"/>
      <c r="K2" s="3"/>
      <c r="L2" s="3"/>
      <c r="M2" s="3"/>
    </row>
    <row r="3" spans="1:13" s="2" customFormat="1" x14ac:dyDescent="0.2">
      <c r="A3" s="53" t="s">
        <v>38</v>
      </c>
      <c r="B3" s="54"/>
      <c r="C3" s="54"/>
      <c r="D3" s="54"/>
      <c r="E3" s="1"/>
      <c r="F3" s="1"/>
      <c r="G3" s="1"/>
      <c r="H3" s="1"/>
      <c r="I3" s="1"/>
      <c r="J3" s="1"/>
      <c r="K3" s="1"/>
      <c r="L3" s="1"/>
      <c r="M3" s="1"/>
    </row>
    <row r="4" spans="1:13" s="2" customFormat="1" x14ac:dyDescent="0.2">
      <c r="A4" s="55" t="s">
        <v>8</v>
      </c>
      <c r="B4" s="54"/>
      <c r="C4" s="54"/>
      <c r="D4" s="54"/>
      <c r="E4" s="3"/>
      <c r="F4" s="3"/>
      <c r="G4" s="3"/>
      <c r="H4" s="3"/>
      <c r="I4" s="3"/>
      <c r="J4" s="3"/>
      <c r="K4" s="3"/>
      <c r="L4" s="3"/>
      <c r="M4" s="3"/>
    </row>
    <row r="5" spans="1:13" hidden="1" x14ac:dyDescent="0.2"/>
    <row r="6" spans="1:13" ht="15" customHeight="1" x14ac:dyDescent="0.3">
      <c r="A6" s="4"/>
      <c r="B6" s="4"/>
      <c r="C6" s="5" t="s">
        <v>5</v>
      </c>
      <c r="D6" s="6" t="s">
        <v>6</v>
      </c>
    </row>
    <row r="7" spans="1:13" ht="75.75" customHeight="1" x14ac:dyDescent="0.3">
      <c r="A7" s="51" t="s">
        <v>39</v>
      </c>
      <c r="B7" s="38" t="s">
        <v>40</v>
      </c>
      <c r="C7" s="9">
        <f>IFERROR(COUNTIF(Textual!$F$2:$F$500,2),"")</f>
        <v>1</v>
      </c>
      <c r="D7" s="10">
        <f>IFERROR(C7/$C$10,"")</f>
        <v>1</v>
      </c>
    </row>
    <row r="8" spans="1:13" ht="86.4" x14ac:dyDescent="0.3">
      <c r="A8" s="52"/>
      <c r="B8" s="40" t="s">
        <v>41</v>
      </c>
      <c r="C8" s="9">
        <f>IFERROR(COUNTIF(Textual!$F$2:$F$500,1),"")</f>
        <v>0</v>
      </c>
      <c r="D8" s="10">
        <f t="shared" ref="D8:D9" si="0">IFERROR(C8/$C$10,"")</f>
        <v>0</v>
      </c>
    </row>
    <row r="9" spans="1:13" ht="57.6" x14ac:dyDescent="0.3">
      <c r="A9" s="11" t="s">
        <v>1</v>
      </c>
      <c r="B9" s="12" t="s">
        <v>42</v>
      </c>
      <c r="C9" s="9">
        <f>IFERROR(COUNTIF(Textual!$F$2:$F$500,0),"")</f>
        <v>0</v>
      </c>
      <c r="D9" s="10">
        <f t="shared" si="0"/>
        <v>0</v>
      </c>
    </row>
    <row r="10" spans="1:13" x14ac:dyDescent="0.3">
      <c r="A10" s="13">
        <f>SUM(C7*2+C8*1+C9*0)/C10</f>
        <v>2</v>
      </c>
      <c r="B10" s="14" t="s">
        <v>7</v>
      </c>
      <c r="C10" s="15">
        <f>SUM(C7:C9)</f>
        <v>1</v>
      </c>
      <c r="D10" s="16">
        <f>SUM(D7:D9)</f>
        <v>1</v>
      </c>
    </row>
    <row r="11" spans="1:13" s="20" customFormat="1" x14ac:dyDescent="0.3">
      <c r="A11" s="4"/>
      <c r="B11" s="17"/>
      <c r="C11" s="18"/>
      <c r="D11" s="19"/>
    </row>
    <row r="12" spans="1:13" ht="57.6" x14ac:dyDescent="0.3">
      <c r="A12" s="58" t="s">
        <v>43</v>
      </c>
      <c r="B12" s="8" t="s">
        <v>44</v>
      </c>
      <c r="C12" s="21">
        <f>IFERROR(COUNTIF(Textual!$H$2:$H$500,2),"")</f>
        <v>1</v>
      </c>
      <c r="D12" s="10">
        <f>IFERROR(C12/$C$15,"")</f>
        <v>1</v>
      </c>
    </row>
    <row r="13" spans="1:13" ht="57.6" x14ac:dyDescent="0.3">
      <c r="A13" s="59"/>
      <c r="B13" s="8" t="s">
        <v>45</v>
      </c>
      <c r="C13" s="21">
        <f>IFERROR(COUNTIF(Textual!$H$2:$H$500,1),"")</f>
        <v>0</v>
      </c>
      <c r="D13" s="10">
        <f t="shared" ref="D13:D14" si="1">IFERROR(C13/$C$15,"")</f>
        <v>0</v>
      </c>
    </row>
    <row r="14" spans="1:13" ht="43.2" x14ac:dyDescent="0.3">
      <c r="A14" s="22" t="s">
        <v>1</v>
      </c>
      <c r="B14" s="8" t="s">
        <v>46</v>
      </c>
      <c r="C14" s="21">
        <f>IFERROR(COUNTIF(Textual!$H$2:$H$500,0),"")</f>
        <v>0</v>
      </c>
      <c r="D14" s="10">
        <f t="shared" si="1"/>
        <v>0</v>
      </c>
    </row>
    <row r="15" spans="1:13" x14ac:dyDescent="0.3">
      <c r="A15" s="23">
        <f>SUM(C12*2+C13*1+C14*0)/C15</f>
        <v>2</v>
      </c>
      <c r="B15" s="24" t="s">
        <v>7</v>
      </c>
      <c r="C15" s="15">
        <f>SUM(C12:C14)</f>
        <v>1</v>
      </c>
      <c r="D15" s="16">
        <f>SUM(D12:D14)</f>
        <v>1</v>
      </c>
    </row>
    <row r="16" spans="1:13" s="20" customFormat="1" x14ac:dyDescent="0.3">
      <c r="A16" s="4"/>
      <c r="B16" s="17"/>
      <c r="C16" s="18"/>
      <c r="D16" s="19"/>
    </row>
    <row r="17" spans="1:4" ht="57.6" x14ac:dyDescent="0.3">
      <c r="A17" s="56" t="s">
        <v>47</v>
      </c>
      <c r="B17" s="25" t="s">
        <v>48</v>
      </c>
      <c r="C17" s="26">
        <f>IFERROR(COUNTIF(Textual!$J$2:$J$500,2),"")</f>
        <v>1</v>
      </c>
      <c r="D17" s="10">
        <f>IFERROR(C17/$C$20,"")</f>
        <v>1</v>
      </c>
    </row>
    <row r="18" spans="1:4" ht="57.6" x14ac:dyDescent="0.3">
      <c r="A18" s="57"/>
      <c r="B18" s="25" t="s">
        <v>49</v>
      </c>
      <c r="C18" s="26">
        <f>IFERROR(COUNTIF(Textual!$J$2:$J$500,1),"")</f>
        <v>0</v>
      </c>
      <c r="D18" s="10">
        <f t="shared" ref="D18:D19" si="2">IFERROR(C18/$C$20,"")</f>
        <v>0</v>
      </c>
    </row>
    <row r="19" spans="1:4" ht="57.6" x14ac:dyDescent="0.3">
      <c r="A19" s="27" t="s">
        <v>1</v>
      </c>
      <c r="B19" s="25" t="s">
        <v>50</v>
      </c>
      <c r="C19" s="26">
        <f>IFERROR(COUNTIF(Textual!$J$2:$J$500,0),"")</f>
        <v>0</v>
      </c>
      <c r="D19" s="10">
        <f t="shared" si="2"/>
        <v>0</v>
      </c>
    </row>
    <row r="20" spans="1:4" x14ac:dyDescent="0.3">
      <c r="A20" s="13">
        <f>SUM(C17*2+C18*1+C19*0)/C20</f>
        <v>2</v>
      </c>
      <c r="B20" s="28" t="s">
        <v>7</v>
      </c>
      <c r="C20" s="15">
        <f>SUM(C17:C19)</f>
        <v>1</v>
      </c>
      <c r="D20" s="16">
        <f>SUM(D17:D19)</f>
        <v>1</v>
      </c>
    </row>
    <row r="21" spans="1:4" s="20" customFormat="1" x14ac:dyDescent="0.3">
      <c r="A21" s="4"/>
      <c r="B21" s="17"/>
      <c r="C21" s="18"/>
      <c r="D21" s="19"/>
    </row>
    <row r="22" spans="1:4" ht="57.6" x14ac:dyDescent="0.3">
      <c r="A22" s="56" t="s">
        <v>51</v>
      </c>
      <c r="B22" s="39" t="s">
        <v>52</v>
      </c>
      <c r="C22" s="26">
        <f>IFERROR(COUNTIF(Textual!$L$2:$L$500,2),"")</f>
        <v>1</v>
      </c>
      <c r="D22" s="10">
        <f>IFERROR(C22/$C$25,"")</f>
        <v>1</v>
      </c>
    </row>
    <row r="23" spans="1:4" ht="44.25" customHeight="1" x14ac:dyDescent="0.3">
      <c r="A23" s="57"/>
      <c r="B23" s="39" t="s">
        <v>53</v>
      </c>
      <c r="C23" s="26">
        <f>IFERROR(COUNTIF(Textual!$L$2:$L$500,1),"")</f>
        <v>0</v>
      </c>
      <c r="D23" s="10">
        <f t="shared" ref="D23:D24" si="3">IFERROR(C23/$C$25,"")</f>
        <v>0</v>
      </c>
    </row>
    <row r="24" spans="1:4" ht="28.8" x14ac:dyDescent="0.3">
      <c r="A24" s="27" t="s">
        <v>1</v>
      </c>
      <c r="B24" s="25" t="s">
        <v>54</v>
      </c>
      <c r="C24" s="26">
        <f>IFERROR(COUNTIF(Textual!$L$2:$L$500,0),"")</f>
        <v>0</v>
      </c>
      <c r="D24" s="10">
        <f t="shared" si="3"/>
        <v>0</v>
      </c>
    </row>
    <row r="25" spans="1:4" x14ac:dyDescent="0.3">
      <c r="A25" s="13">
        <f>SUM(C22*2+C23*1+C24*0)/C25</f>
        <v>2</v>
      </c>
      <c r="B25" s="28" t="s">
        <v>7</v>
      </c>
      <c r="C25" s="15">
        <f>SUM(C22:C24)</f>
        <v>1</v>
      </c>
      <c r="D25" s="16">
        <f>SUM(D22:D24)</f>
        <v>1</v>
      </c>
    </row>
    <row r="26" spans="1:4" ht="15" customHeight="1" x14ac:dyDescent="0.3">
      <c r="A26" s="4"/>
      <c r="B26" s="4"/>
      <c r="C26" s="5" t="s">
        <v>5</v>
      </c>
      <c r="D26" s="6" t="s">
        <v>6</v>
      </c>
    </row>
    <row r="27" spans="1:4" ht="57.6" x14ac:dyDescent="0.3">
      <c r="A27" s="56" t="s">
        <v>55</v>
      </c>
      <c r="B27" s="39" t="s">
        <v>56</v>
      </c>
      <c r="C27" s="9">
        <f>IFERROR(COUNTIF(Textual!$N$2:$N$500,2),"")</f>
        <v>1</v>
      </c>
      <c r="D27" s="10">
        <f>IFERROR(C27/$C$30,"")</f>
        <v>1</v>
      </c>
    </row>
    <row r="28" spans="1:4" ht="43.2" x14ac:dyDescent="0.3">
      <c r="A28" s="57"/>
      <c r="B28" s="39" t="s">
        <v>57</v>
      </c>
      <c r="C28" s="9">
        <f>IFERROR(COUNTIF(Textual!$N$2:$N$500,1),"")</f>
        <v>0</v>
      </c>
      <c r="D28" s="10">
        <f t="shared" ref="D28:D29" si="4">IFERROR(C28/$C$30,"")</f>
        <v>0</v>
      </c>
    </row>
    <row r="29" spans="1:4" ht="43.2" x14ac:dyDescent="0.3">
      <c r="A29" s="27" t="s">
        <v>1</v>
      </c>
      <c r="B29" s="25" t="s">
        <v>58</v>
      </c>
      <c r="C29" s="9">
        <f>IFERROR(COUNTIF(Textual!$N$2:$N$500,0),"")</f>
        <v>0</v>
      </c>
      <c r="D29" s="10">
        <f t="shared" si="4"/>
        <v>0</v>
      </c>
    </row>
    <row r="30" spans="1:4" x14ac:dyDescent="0.3">
      <c r="A30" s="13">
        <f>SUM(C27*2+C28*1+C29*0)/C30</f>
        <v>2</v>
      </c>
      <c r="B30" s="28" t="s">
        <v>7</v>
      </c>
      <c r="C30" s="15">
        <f>SUM(C27:C29)</f>
        <v>1</v>
      </c>
      <c r="D30" s="16">
        <f>SUM(D27:D29)</f>
        <v>1</v>
      </c>
    </row>
    <row r="31" spans="1:4" s="20" customFormat="1" x14ac:dyDescent="0.3">
      <c r="A31" s="4"/>
      <c r="B31" s="17"/>
      <c r="C31" s="18"/>
      <c r="D31" s="19"/>
    </row>
    <row r="32" spans="1:4" ht="115.2" x14ac:dyDescent="0.3">
      <c r="A32" s="56" t="s">
        <v>59</v>
      </c>
      <c r="B32" s="25" t="s">
        <v>60</v>
      </c>
      <c r="C32" s="26">
        <f>IFERROR(COUNTIF(Textual!$P$2:$P$500,2),"")</f>
        <v>1</v>
      </c>
      <c r="D32" s="10">
        <f>IFERROR(C32/$C$35,"")</f>
        <v>1</v>
      </c>
    </row>
    <row r="33" spans="1:4" ht="86.4" x14ac:dyDescent="0.3">
      <c r="A33" s="57"/>
      <c r="B33" s="39" t="s">
        <v>61</v>
      </c>
      <c r="C33" s="26">
        <f>IFERROR(COUNTIF(Textual!$P$2:$P$500,1),"")</f>
        <v>0</v>
      </c>
      <c r="D33" s="10">
        <f t="shared" ref="D33:D34" si="5">IFERROR(C33/$C$35,"")</f>
        <v>0</v>
      </c>
    </row>
    <row r="34" spans="1:4" ht="43.2" x14ac:dyDescent="0.3">
      <c r="A34" s="27" t="s">
        <v>1</v>
      </c>
      <c r="B34" s="25" t="s">
        <v>62</v>
      </c>
      <c r="C34" s="26">
        <f>IFERROR(COUNTIF(Textual!$P$2:$P$500,0),"")</f>
        <v>0</v>
      </c>
      <c r="D34" s="10">
        <f t="shared" si="5"/>
        <v>0</v>
      </c>
    </row>
    <row r="35" spans="1:4" x14ac:dyDescent="0.3">
      <c r="A35" s="13">
        <f>SUM(C32*2+C33*1+C34*0)/C35</f>
        <v>2</v>
      </c>
      <c r="B35" s="28" t="s">
        <v>7</v>
      </c>
      <c r="C35" s="15">
        <f>SUM(C32:C34)</f>
        <v>1</v>
      </c>
      <c r="D35" s="16">
        <f>SUM(D32:D34)</f>
        <v>1</v>
      </c>
    </row>
    <row r="36" spans="1:4" s="20" customFormat="1" x14ac:dyDescent="0.3">
      <c r="A36" s="4"/>
      <c r="B36" s="17"/>
      <c r="C36" s="18"/>
      <c r="D36" s="19"/>
    </row>
    <row r="37" spans="1:4" ht="43.2" x14ac:dyDescent="0.3">
      <c r="A37" s="56" t="s">
        <v>63</v>
      </c>
      <c r="B37" s="25" t="s">
        <v>64</v>
      </c>
      <c r="C37" s="26">
        <f>IFERROR(COUNTIF(Textual!$R$2:$R$500,2),"")</f>
        <v>1</v>
      </c>
      <c r="D37" s="10">
        <f>IFERROR(C37/$C$40,"")</f>
        <v>1</v>
      </c>
    </row>
    <row r="38" spans="1:4" ht="43.2" x14ac:dyDescent="0.3">
      <c r="A38" s="57"/>
      <c r="B38" s="25" t="s">
        <v>65</v>
      </c>
      <c r="C38" s="9">
        <f>IFERROR(COUNTIF(Textual!$R$6:$R$14,1),"")</f>
        <v>0</v>
      </c>
      <c r="D38" s="10">
        <f t="shared" ref="D38:D39" si="6">IFERROR(C38/$C$40,"")</f>
        <v>0</v>
      </c>
    </row>
    <row r="39" spans="1:4" ht="43.2" x14ac:dyDescent="0.3">
      <c r="A39" s="27" t="s">
        <v>1</v>
      </c>
      <c r="B39" s="25" t="s">
        <v>66</v>
      </c>
      <c r="C39" s="9">
        <f>IFERROR(COUNTIF(Textual!$R$6:$R14,0),"")</f>
        <v>0</v>
      </c>
      <c r="D39" s="10">
        <f t="shared" si="6"/>
        <v>0</v>
      </c>
    </row>
    <row r="40" spans="1:4" x14ac:dyDescent="0.3">
      <c r="A40" s="13">
        <f>SUM(C37*2+C38*1+C39*0)/C40</f>
        <v>2</v>
      </c>
      <c r="B40" s="28" t="s">
        <v>7</v>
      </c>
      <c r="C40" s="15">
        <f>SUM(C37:C39)</f>
        <v>1</v>
      </c>
      <c r="D40" s="16">
        <f>SUM(D37:D39)</f>
        <v>1</v>
      </c>
    </row>
    <row r="41" spans="1:4" s="20" customFormat="1" x14ac:dyDescent="0.3">
      <c r="A41" s="4"/>
      <c r="B41" s="17"/>
      <c r="C41" s="18"/>
      <c r="D41" s="19"/>
    </row>
    <row r="42" spans="1:4" ht="57.6" x14ac:dyDescent="0.3">
      <c r="A42" s="56" t="s">
        <v>67</v>
      </c>
      <c r="B42" s="25" t="s">
        <v>68</v>
      </c>
      <c r="C42" s="26">
        <f>IFERROR(COUNTIF(Textual!$T$2:$T$500,2),"")</f>
        <v>1</v>
      </c>
      <c r="D42" s="10">
        <f>IFERROR(C42/$C$45,"")</f>
        <v>1</v>
      </c>
    </row>
    <row r="43" spans="1:4" ht="57.6" x14ac:dyDescent="0.3">
      <c r="A43" s="57"/>
      <c r="B43" s="25" t="s">
        <v>69</v>
      </c>
      <c r="C43" s="26">
        <f>IFERROR(COUNTIF(Textual!$T$2:$T$500,1),"")</f>
        <v>0</v>
      </c>
      <c r="D43" s="10">
        <f t="shared" ref="D43:D44" si="7">IFERROR(C43/$C$45,"")</f>
        <v>0</v>
      </c>
    </row>
    <row r="44" spans="1:4" ht="28.8" x14ac:dyDescent="0.3">
      <c r="A44" s="27" t="s">
        <v>1</v>
      </c>
      <c r="B44" s="25" t="s">
        <v>70</v>
      </c>
      <c r="C44" s="26">
        <f>IFERROR(COUNTIF(Textual!$T$2:$T$500,0),"")</f>
        <v>0</v>
      </c>
      <c r="D44" s="10">
        <f t="shared" si="7"/>
        <v>0</v>
      </c>
    </row>
    <row r="45" spans="1:4" x14ac:dyDescent="0.3">
      <c r="A45" s="13">
        <f>SUM(C42*2+C43*1+C44*0)/C45</f>
        <v>2</v>
      </c>
      <c r="B45" s="28" t="s">
        <v>7</v>
      </c>
      <c r="C45" s="15">
        <f>SUM(C42:C44)</f>
        <v>1</v>
      </c>
      <c r="D45" s="16">
        <f>SUM(D42:D44)</f>
        <v>1</v>
      </c>
    </row>
    <row r="46" spans="1:4" ht="15" customHeight="1" x14ac:dyDescent="0.3">
      <c r="A46" s="4"/>
      <c r="B46" s="4"/>
      <c r="C46" s="5" t="s">
        <v>5</v>
      </c>
      <c r="D46" s="6" t="s">
        <v>6</v>
      </c>
    </row>
    <row r="47" spans="1:4" ht="43.2" x14ac:dyDescent="0.3">
      <c r="A47" s="56" t="s">
        <v>71</v>
      </c>
      <c r="B47" s="25" t="s">
        <v>72</v>
      </c>
      <c r="C47" s="9">
        <f>IFERROR(COUNTIF(Textual!$V$2:$V$500,2),"")</f>
        <v>1</v>
      </c>
      <c r="D47" s="10">
        <f>IFERROR(C47/$C$50,"")</f>
        <v>1</v>
      </c>
    </row>
    <row r="48" spans="1:4" ht="43.2" x14ac:dyDescent="0.3">
      <c r="A48" s="57"/>
      <c r="B48" s="25" t="s">
        <v>73</v>
      </c>
      <c r="C48" s="9">
        <f>IFERROR(COUNTIF(Textual!$V$2:$V$500,1),"")</f>
        <v>0</v>
      </c>
      <c r="D48" s="10">
        <f t="shared" ref="D48:D49" si="8">IFERROR(C48/$C$50,"")</f>
        <v>0</v>
      </c>
    </row>
    <row r="49" spans="1:4" ht="28.8" x14ac:dyDescent="0.3">
      <c r="A49" s="27" t="s">
        <v>1</v>
      </c>
      <c r="B49" s="25" t="s">
        <v>74</v>
      </c>
      <c r="C49" s="9">
        <f>IFERROR(COUNTIF(Textual!$V$2:$V$500,0),"")</f>
        <v>0</v>
      </c>
      <c r="D49" s="10">
        <f t="shared" si="8"/>
        <v>0</v>
      </c>
    </row>
    <row r="50" spans="1:4" x14ac:dyDescent="0.3">
      <c r="A50" s="13">
        <f>SUM(C47*2+C48*1+C49*0)/C50</f>
        <v>2</v>
      </c>
      <c r="B50" s="28" t="s">
        <v>7</v>
      </c>
      <c r="C50" s="15">
        <f>SUM(C47:C49)</f>
        <v>1</v>
      </c>
      <c r="D50" s="16">
        <f>SUM(D47:D49)</f>
        <v>1</v>
      </c>
    </row>
    <row r="51" spans="1:4" s="20" customFormat="1" x14ac:dyDescent="0.3">
      <c r="A51" s="4"/>
      <c r="B51" s="17"/>
      <c r="C51" s="18"/>
      <c r="D51" s="19"/>
    </row>
    <row r="52" spans="1:4" ht="83.25" customHeight="1" x14ac:dyDescent="0.3">
      <c r="A52" s="56" t="s">
        <v>75</v>
      </c>
      <c r="B52" s="25" t="s">
        <v>76</v>
      </c>
      <c r="C52" s="26">
        <f>IFERROR(COUNTIF(Textual!$X$2:$X$500,2),"")</f>
        <v>1</v>
      </c>
      <c r="D52" s="10">
        <f>IFERROR(C52/$C$55,"")</f>
        <v>1</v>
      </c>
    </row>
    <row r="53" spans="1:4" ht="86.4" x14ac:dyDescent="0.3">
      <c r="A53" s="57"/>
      <c r="B53" s="25" t="s">
        <v>77</v>
      </c>
      <c r="C53" s="26">
        <f>IFERROR(COUNTIF(Textual!$X$2:$X$500,1),"")</f>
        <v>0</v>
      </c>
      <c r="D53" s="10">
        <f t="shared" ref="D53:D54" si="9">IFERROR(C53/$C$55,"")</f>
        <v>0</v>
      </c>
    </row>
    <row r="54" spans="1:4" ht="86.4" x14ac:dyDescent="0.3">
      <c r="A54" s="27" t="s">
        <v>1</v>
      </c>
      <c r="B54" s="25" t="s">
        <v>78</v>
      </c>
      <c r="C54" s="26">
        <f>IFERROR(COUNTIF(Textual!$X$2:$X$500,0),"")</f>
        <v>0</v>
      </c>
      <c r="D54" s="10">
        <f t="shared" si="9"/>
        <v>0</v>
      </c>
    </row>
    <row r="55" spans="1:4" x14ac:dyDescent="0.3">
      <c r="A55" s="13">
        <f>SUM(C52*2+C53*1+C54*0)/C55</f>
        <v>2</v>
      </c>
      <c r="B55" s="28" t="s">
        <v>7</v>
      </c>
      <c r="C55" s="15">
        <f>SUM(C52:C54)</f>
        <v>1</v>
      </c>
      <c r="D55" s="16">
        <f>SUM(D52:D54)</f>
        <v>1</v>
      </c>
    </row>
    <row r="56" spans="1:4" s="20" customFormat="1" x14ac:dyDescent="0.3">
      <c r="A56" s="4"/>
      <c r="B56" s="17"/>
      <c r="C56" s="18"/>
      <c r="D56" s="19"/>
    </row>
    <row r="57" spans="1:4" ht="28.8" x14ac:dyDescent="0.3">
      <c r="A57" s="56" t="s">
        <v>79</v>
      </c>
      <c r="B57" s="25" t="s">
        <v>80</v>
      </c>
      <c r="C57" s="26">
        <f>IFERROR(COUNTIF(Textual!$Z$2:$Z$500,2),"")</f>
        <v>1</v>
      </c>
      <c r="D57" s="10">
        <f>IFERROR(C57/$C$60,"")</f>
        <v>1</v>
      </c>
    </row>
    <row r="58" spans="1:4" ht="28.8" x14ac:dyDescent="0.3">
      <c r="A58" s="57"/>
      <c r="B58" s="25" t="s">
        <v>81</v>
      </c>
      <c r="C58" s="26">
        <f>IFERROR(COUNTIF(Textual!$Z$2:$Z$500,1),"")</f>
        <v>0</v>
      </c>
      <c r="D58" s="10">
        <f t="shared" ref="D58:D59" si="10">IFERROR(C58/$C$60,"")</f>
        <v>0</v>
      </c>
    </row>
    <row r="59" spans="1:4" ht="28.8" x14ac:dyDescent="0.3">
      <c r="A59" s="27" t="s">
        <v>1</v>
      </c>
      <c r="B59" s="25" t="s">
        <v>82</v>
      </c>
      <c r="C59" s="26">
        <f>IFERROR(COUNTIF(Textual!$Z$2:$Z$500,0),"")</f>
        <v>0</v>
      </c>
      <c r="D59" s="10">
        <f t="shared" si="10"/>
        <v>0</v>
      </c>
    </row>
    <row r="60" spans="1:4" x14ac:dyDescent="0.3">
      <c r="A60" s="13">
        <f>SUM(C57*2+C58*1+C59*0)/C60</f>
        <v>2</v>
      </c>
      <c r="B60" s="28" t="s">
        <v>7</v>
      </c>
      <c r="C60" s="15">
        <f>SUM(C57:C59)</f>
        <v>1</v>
      </c>
      <c r="D60" s="16">
        <f>SUM(D57:D59)</f>
        <v>1</v>
      </c>
    </row>
    <row r="62" spans="1:4" x14ac:dyDescent="0.2">
      <c r="A62" s="29">
        <f>SUM(A60,A55,A50,A45,A40,A35,A30,A25,A20,A15,A10)</f>
        <v>22</v>
      </c>
      <c r="B62" s="48" t="s">
        <v>37</v>
      </c>
      <c r="C62" s="49"/>
      <c r="D62" s="50"/>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C9"/>
  <sheetViews>
    <sheetView workbookViewId="0">
      <selection activeCell="E6" sqref="E6"/>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27" max="27" width="9.7109375" bestFit="1" customWidth="1"/>
  </cols>
  <sheetData>
    <row r="1" spans="1:29" s="2" customFormat="1" ht="14.4" x14ac:dyDescent="0.2">
      <c r="A1" s="53" t="s">
        <v>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s="2" customFormat="1" ht="14.4" x14ac:dyDescent="0.2">
      <c r="A2" s="55" t="s">
        <v>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3" spans="1:29" s="2" customFormat="1" ht="14.4" x14ac:dyDescent="0.2">
      <c r="A3" s="53" t="s">
        <v>38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row>
    <row r="4" spans="1:29" s="2" customFormat="1" ht="14.4" x14ac:dyDescent="0.2">
      <c r="A4" s="55" t="s">
        <v>8</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s="41" customFormat="1" ht="40.5" customHeight="1" x14ac:dyDescent="0.2">
      <c r="B5" s="42" t="s">
        <v>9</v>
      </c>
      <c r="C5" s="42" t="s">
        <v>10</v>
      </c>
      <c r="D5" s="42" t="s">
        <v>11</v>
      </c>
      <c r="E5" s="42" t="s">
        <v>12</v>
      </c>
      <c r="F5" s="42" t="s">
        <v>13</v>
      </c>
      <c r="G5" s="42" t="s">
        <v>14</v>
      </c>
      <c r="H5" s="42" t="s">
        <v>15</v>
      </c>
      <c r="I5" s="42" t="s">
        <v>16</v>
      </c>
      <c r="J5" s="42" t="s">
        <v>17</v>
      </c>
      <c r="K5" s="42" t="s">
        <v>18</v>
      </c>
      <c r="L5" s="42" t="s">
        <v>19</v>
      </c>
      <c r="M5" s="42" t="s">
        <v>20</v>
      </c>
      <c r="N5" s="42" t="s">
        <v>21</v>
      </c>
      <c r="O5" s="42" t="s">
        <v>22</v>
      </c>
      <c r="P5" s="42" t="s">
        <v>23</v>
      </c>
      <c r="Q5" s="42" t="s">
        <v>24</v>
      </c>
      <c r="R5" s="42" t="s">
        <v>25</v>
      </c>
      <c r="S5" s="42" t="s">
        <v>26</v>
      </c>
      <c r="T5" s="42" t="s">
        <v>27</v>
      </c>
      <c r="U5" s="42" t="s">
        <v>28</v>
      </c>
      <c r="V5" s="42" t="s">
        <v>29</v>
      </c>
      <c r="W5" s="42" t="s">
        <v>30</v>
      </c>
      <c r="X5" s="42" t="s">
        <v>31</v>
      </c>
      <c r="Y5" s="42" t="s">
        <v>32</v>
      </c>
      <c r="Z5" s="42" t="s">
        <v>33</v>
      </c>
      <c r="AA5" s="42" t="s">
        <v>34</v>
      </c>
      <c r="AB5" s="42" t="s">
        <v>35</v>
      </c>
    </row>
    <row r="6" spans="1:29" s="35" customFormat="1" ht="13.5" customHeight="1" x14ac:dyDescent="0.2">
      <c r="A6" s="35">
        <v>1</v>
      </c>
      <c r="B6" s="35" t="s">
        <v>8</v>
      </c>
      <c r="F6" s="37">
        <v>2</v>
      </c>
      <c r="G6" s="35" t="s">
        <v>83</v>
      </c>
      <c r="H6" s="37">
        <v>2</v>
      </c>
      <c r="I6" s="35" t="s">
        <v>84</v>
      </c>
      <c r="J6" s="37">
        <v>2</v>
      </c>
      <c r="K6" s="35" t="s">
        <v>85</v>
      </c>
      <c r="L6" s="37">
        <v>2</v>
      </c>
      <c r="M6" s="35" t="s">
        <v>86</v>
      </c>
      <c r="N6" s="37">
        <v>2</v>
      </c>
      <c r="O6" s="35" t="s">
        <v>87</v>
      </c>
      <c r="P6" s="37">
        <v>2</v>
      </c>
      <c r="Q6" s="35" t="s">
        <v>88</v>
      </c>
      <c r="R6" s="37">
        <v>2</v>
      </c>
      <c r="S6" s="35" t="s">
        <v>89</v>
      </c>
      <c r="T6" s="37">
        <v>2</v>
      </c>
      <c r="U6" s="35" t="s">
        <v>90</v>
      </c>
      <c r="V6" s="37">
        <v>2</v>
      </c>
      <c r="W6" s="35" t="s">
        <v>91</v>
      </c>
      <c r="X6" s="37">
        <v>2</v>
      </c>
      <c r="Y6" s="35" t="s">
        <v>92</v>
      </c>
      <c r="Z6" s="37">
        <v>2</v>
      </c>
      <c r="AA6" s="35" t="s">
        <v>93</v>
      </c>
      <c r="AB6" s="36" t="s">
        <v>94</v>
      </c>
    </row>
    <row r="7" spans="1:29" s="35" customFormat="1" ht="13.5" customHeight="1" x14ac:dyDescent="0.2">
      <c r="F7" s="47"/>
      <c r="H7" s="47"/>
      <c r="J7" s="47"/>
      <c r="L7" s="47"/>
      <c r="N7" s="47"/>
      <c r="P7" s="47"/>
      <c r="R7" s="47"/>
      <c r="T7" s="47"/>
      <c r="V7" s="47"/>
      <c r="X7" s="47"/>
      <c r="Z7" s="47"/>
      <c r="AB7" s="36"/>
    </row>
    <row r="8" spans="1:29" x14ac:dyDescent="0.2">
      <c r="A8" s="35"/>
      <c r="B8" s="35"/>
      <c r="C8" s="35"/>
      <c r="D8" s="35"/>
      <c r="E8" s="35"/>
      <c r="F8" s="47"/>
      <c r="G8" s="35"/>
      <c r="H8" s="47"/>
      <c r="I8" s="35"/>
      <c r="J8" s="47"/>
      <c r="K8" s="35"/>
      <c r="L8" s="47"/>
      <c r="M8" s="35"/>
      <c r="N8" s="47"/>
      <c r="O8" s="35"/>
      <c r="P8" s="47"/>
      <c r="Q8" s="35"/>
      <c r="R8" s="47"/>
      <c r="S8" s="35"/>
      <c r="T8" s="47"/>
      <c r="U8" s="35"/>
      <c r="V8" s="47"/>
      <c r="W8" s="35"/>
      <c r="X8" s="47"/>
      <c r="Y8" s="35"/>
      <c r="Z8" s="47"/>
      <c r="AA8" s="35"/>
      <c r="AB8" s="36"/>
    </row>
    <row r="9" spans="1:29" x14ac:dyDescent="0.2">
      <c r="A9" s="35"/>
      <c r="B9" s="35"/>
      <c r="C9" s="35"/>
      <c r="D9" s="35"/>
      <c r="E9" s="35"/>
      <c r="F9" s="47"/>
      <c r="G9" s="35"/>
      <c r="H9" s="47"/>
      <c r="I9" s="35"/>
      <c r="J9" s="47"/>
      <c r="K9" s="35"/>
      <c r="L9" s="47"/>
      <c r="M9" s="35"/>
      <c r="N9" s="47"/>
      <c r="O9" s="35"/>
      <c r="P9" s="47"/>
      <c r="Q9" s="35"/>
      <c r="R9" s="47"/>
      <c r="S9" s="35"/>
      <c r="T9" s="47"/>
      <c r="U9" s="35"/>
      <c r="V9" s="47"/>
      <c r="W9" s="35"/>
      <c r="X9" s="47"/>
      <c r="Y9" s="35"/>
      <c r="Z9" s="47"/>
      <c r="AA9" s="35"/>
      <c r="AB9" s="36"/>
    </row>
  </sheetData>
  <sheetProtection sheet="1" objects="1" scenarios="1"/>
  <mergeCells count="4">
    <mergeCell ref="A1:AC1"/>
    <mergeCell ref="A2:AC2"/>
    <mergeCell ref="A3:AC3"/>
    <mergeCell ref="A4:A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N9"/>
  <sheetViews>
    <sheetView view="pageLayout" zoomScaleNormal="100" workbookViewId="0">
      <selection activeCell="F21" sqref="F21"/>
    </sheetView>
  </sheetViews>
  <sheetFormatPr defaultColWidth="10.7109375" defaultRowHeight="10.199999999999999" x14ac:dyDescent="0.2"/>
  <cols>
    <col min="1" max="1" width="7.28515625" style="46" bestFit="1" customWidth="1"/>
    <col min="2" max="12" width="7.85546875" style="46" customWidth="1"/>
    <col min="13" max="13" width="9.140625" style="46" bestFit="1" customWidth="1"/>
    <col min="14" max="16384" width="10.7109375" style="31"/>
  </cols>
  <sheetData>
    <row r="1" spans="1:14" ht="15" customHeight="1" x14ac:dyDescent="0.2">
      <c r="A1" s="60" t="s">
        <v>3</v>
      </c>
      <c r="B1" s="60"/>
      <c r="C1" s="60"/>
      <c r="D1" s="60"/>
      <c r="E1" s="60"/>
      <c r="F1" s="60"/>
      <c r="G1" s="60"/>
      <c r="H1" s="60"/>
      <c r="I1" s="60"/>
      <c r="J1" s="60"/>
      <c r="K1" s="60"/>
      <c r="L1" s="60"/>
      <c r="M1" s="60"/>
      <c r="N1" s="60"/>
    </row>
    <row r="2" spans="1:14" ht="15" customHeight="1" x14ac:dyDescent="0.2">
      <c r="A2" s="61" t="s">
        <v>4</v>
      </c>
      <c r="B2" s="61"/>
      <c r="C2" s="61"/>
      <c r="D2" s="61"/>
      <c r="E2" s="61"/>
      <c r="F2" s="61"/>
      <c r="G2" s="61"/>
      <c r="H2" s="61"/>
      <c r="I2" s="61"/>
      <c r="J2" s="61"/>
      <c r="K2" s="61"/>
      <c r="L2" s="61"/>
      <c r="M2" s="61"/>
      <c r="N2" s="61"/>
    </row>
    <row r="3" spans="1:14" ht="15" customHeight="1" x14ac:dyDescent="0.2">
      <c r="A3" s="60" t="s">
        <v>38</v>
      </c>
      <c r="B3" s="60"/>
      <c r="C3" s="60"/>
      <c r="D3" s="60"/>
      <c r="E3" s="60"/>
      <c r="F3" s="60"/>
      <c r="G3" s="60"/>
      <c r="H3" s="60"/>
      <c r="I3" s="60"/>
      <c r="J3" s="60"/>
      <c r="K3" s="60"/>
      <c r="L3" s="60"/>
      <c r="M3" s="60"/>
      <c r="N3" s="60"/>
    </row>
    <row r="4" spans="1:14" ht="15" customHeight="1" x14ac:dyDescent="0.2">
      <c r="A4" s="61" t="s">
        <v>8</v>
      </c>
      <c r="B4" s="61"/>
      <c r="C4" s="61"/>
      <c r="D4" s="61"/>
      <c r="E4" s="61"/>
      <c r="F4" s="61"/>
      <c r="G4" s="61"/>
      <c r="H4" s="61"/>
      <c r="I4" s="61"/>
      <c r="J4" s="61"/>
      <c r="K4" s="61"/>
      <c r="L4" s="61"/>
      <c r="M4" s="61"/>
      <c r="N4" s="61"/>
    </row>
    <row r="5" spans="1:14" x14ac:dyDescent="0.2">
      <c r="A5" s="62"/>
      <c r="B5" s="62"/>
      <c r="C5" s="62"/>
      <c r="D5" s="62"/>
      <c r="E5" s="62"/>
      <c r="F5" s="62"/>
      <c r="G5" s="62"/>
      <c r="H5" s="62"/>
      <c r="I5" s="62"/>
      <c r="J5" s="62"/>
      <c r="K5" s="62"/>
      <c r="L5" s="62"/>
      <c r="M5" s="62"/>
      <c r="N5" s="62"/>
    </row>
    <row r="6" spans="1:14" s="30" customFormat="1" ht="16.2" x14ac:dyDescent="0.2">
      <c r="A6" s="32" t="s">
        <v>0</v>
      </c>
      <c r="B6" s="44" t="s">
        <v>13</v>
      </c>
      <c r="C6" s="44" t="s">
        <v>15</v>
      </c>
      <c r="D6" s="44" t="s">
        <v>17</v>
      </c>
      <c r="E6" s="44" t="s">
        <v>19</v>
      </c>
      <c r="F6" s="44" t="s">
        <v>21</v>
      </c>
      <c r="G6" s="44" t="s">
        <v>23</v>
      </c>
      <c r="H6" s="44" t="s">
        <v>25</v>
      </c>
      <c r="I6" s="44" t="s">
        <v>27</v>
      </c>
      <c r="J6" s="44" t="s">
        <v>29</v>
      </c>
      <c r="K6" s="44" t="s">
        <v>31</v>
      </c>
      <c r="L6" s="44" t="s">
        <v>33</v>
      </c>
      <c r="M6" s="33" t="s">
        <v>1</v>
      </c>
      <c r="N6" s="45" t="s">
        <v>36</v>
      </c>
    </row>
    <row r="7" spans="1:14" x14ac:dyDescent="0.2">
      <c r="A7" s="46">
        <v>1</v>
      </c>
      <c r="B7" s="46">
        <f>Textual!F6</f>
        <v>2</v>
      </c>
      <c r="C7" s="46">
        <f>Textual!H6</f>
        <v>2</v>
      </c>
      <c r="D7" s="46">
        <f>Textual!J6</f>
        <v>2</v>
      </c>
      <c r="E7" s="46">
        <f>Textual!L6</f>
        <v>2</v>
      </c>
      <c r="F7" s="46">
        <f>Textual!N6</f>
        <v>2</v>
      </c>
      <c r="G7" s="46">
        <f>Textual!P6</f>
        <v>2</v>
      </c>
      <c r="H7" s="46">
        <f>Textual!R6</f>
        <v>2</v>
      </c>
      <c r="I7" s="46">
        <f>Textual!T6</f>
        <v>2</v>
      </c>
      <c r="J7" s="46">
        <f>Textual!V6</f>
        <v>2</v>
      </c>
      <c r="K7" s="46">
        <f>Textual!X6</f>
        <v>2</v>
      </c>
      <c r="L7" s="46">
        <f>Textual!Z6</f>
        <v>2</v>
      </c>
      <c r="M7" s="34">
        <f>AVERAGE(B7:L7)</f>
        <v>2</v>
      </c>
      <c r="N7" s="46">
        <f>SUM(B7:L7)</f>
        <v>22</v>
      </c>
    </row>
    <row r="8" spans="1:14" x14ac:dyDescent="0.2">
      <c r="M8" s="34"/>
    </row>
    <row r="9" spans="1:14" x14ac:dyDescent="0.2">
      <c r="A9" s="43" t="s">
        <v>2</v>
      </c>
      <c r="B9" s="34">
        <f t="shared" ref="B9:N9" si="0">AVERAGE(B7:B7)</f>
        <v>2</v>
      </c>
      <c r="C9" s="34">
        <f t="shared" si="0"/>
        <v>2</v>
      </c>
      <c r="D9" s="34">
        <f t="shared" si="0"/>
        <v>2</v>
      </c>
      <c r="E9" s="34">
        <f t="shared" si="0"/>
        <v>2</v>
      </c>
      <c r="F9" s="34">
        <f t="shared" si="0"/>
        <v>2</v>
      </c>
      <c r="G9" s="34">
        <f t="shared" si="0"/>
        <v>2</v>
      </c>
      <c r="H9" s="34">
        <f t="shared" si="0"/>
        <v>2</v>
      </c>
      <c r="I9" s="34">
        <f t="shared" si="0"/>
        <v>2</v>
      </c>
      <c r="J9" s="34">
        <f t="shared" si="0"/>
        <v>2</v>
      </c>
      <c r="K9" s="34">
        <f t="shared" si="0"/>
        <v>2</v>
      </c>
      <c r="L9" s="34">
        <f t="shared" si="0"/>
        <v>2</v>
      </c>
      <c r="M9" s="34">
        <f t="shared" si="0"/>
        <v>2</v>
      </c>
      <c r="N9" s="34">
        <f t="shared" si="0"/>
        <v>22</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2022-04-27T18:32:53Z</dcterms:modified>
</cp:coreProperties>
</file>